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6 Auctions\"/>
    </mc:Choice>
  </mc:AlternateContent>
  <xr:revisionPtr revIDLastSave="0" documentId="13_ncr:1_{76BDA1F1-C396-42F2-A8F5-903EA27B2820}" xr6:coauthVersionLast="47" xr6:coauthVersionMax="47" xr10:uidLastSave="{00000000-0000-0000-0000-000000000000}"/>
  <bookViews>
    <workbookView xWindow="-120" yWindow="-120" windowWidth="29040" windowHeight="15720" tabRatio="872" activeTab="3" xr2:uid="{00000000-000D-0000-FFFF-FFFF00000000}"/>
  </bookViews>
  <sheets>
    <sheet name="Intro" sheetId="5" r:id="rId1"/>
    <sheet name="Unidades Indexadas" sheetId="11" r:id="rId2"/>
    <sheet name="Unidades Previsionales" sheetId="10" r:id="rId3"/>
    <sheet name="Pesos Nominales" sheetId="13" r:id="rId4"/>
  </sheets>
  <externalReferences>
    <externalReference r:id="rId5"/>
    <externalReference r:id="rId6"/>
    <externalReference r:id="rId7"/>
  </externalReferences>
  <definedNames>
    <definedName name="Area">'[1]LETRAS SUPLEM'!$A$9:$I$31</definedName>
    <definedName name="Areadiaria">'[1]LETRAS DIARIO'!$A$9:$I$14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5" i="13" l="1"/>
  <c r="I544" i="11"/>
  <c r="I572" i="11"/>
  <c r="I105" i="10" l="1"/>
  <c r="I580" i="11"/>
  <c r="I73" i="13" l="1"/>
  <c r="I86" i="13"/>
  <c r="I527" i="11"/>
  <c r="E91" i="13" l="1"/>
  <c r="I26" i="10" l="1"/>
  <c r="I317" i="11"/>
  <c r="I507" i="11"/>
  <c r="E90" i="13" l="1"/>
  <c r="E89" i="13"/>
  <c r="E569" i="11" l="1"/>
  <c r="E88" i="13" l="1"/>
  <c r="E76" i="13" l="1"/>
  <c r="E568" i="11"/>
  <c r="E75" i="13"/>
  <c r="E87" i="13"/>
  <c r="E74" i="13" l="1"/>
  <c r="I558" i="11"/>
  <c r="I115" i="10"/>
  <c r="E63" i="13"/>
  <c r="I120" i="11"/>
  <c r="I125" i="10"/>
  <c r="E567" i="11"/>
  <c r="E62" i="13" l="1"/>
  <c r="E61" i="13"/>
  <c r="E566" i="11" l="1"/>
  <c r="E60" i="13" l="1"/>
  <c r="E555" i="11" l="1"/>
  <c r="E59" i="13"/>
  <c r="E122" i="10"/>
  <c r="E565" i="11"/>
  <c r="E58" i="13"/>
  <c r="E564" i="11"/>
  <c r="D563" i="11"/>
  <c r="E121" i="10"/>
  <c r="E57" i="13"/>
  <c r="E554" i="11" l="1"/>
  <c r="I65" i="10"/>
  <c r="E64" i="10"/>
  <c r="E56" i="13"/>
  <c r="E55" i="13" l="1"/>
  <c r="E553" i="11"/>
  <c r="E54" i="13" l="1"/>
  <c r="E562" i="11"/>
  <c r="E561" i="11" l="1"/>
  <c r="E118" i="10"/>
  <c r="E51" i="13" l="1"/>
  <c r="I48" i="13" l="1"/>
  <c r="E49" i="13" l="1"/>
  <c r="E47" i="13"/>
  <c r="I450" i="11"/>
  <c r="I459" i="11" s="1"/>
  <c r="I416" i="11"/>
  <c r="E96" i="10"/>
  <c r="E90" i="11"/>
  <c r="E91" i="11"/>
  <c r="J56" i="10"/>
  <c r="I83" i="10"/>
  <c r="I241" i="11"/>
  <c r="I362" i="11"/>
  <c r="I384" i="11"/>
  <c r="I40" i="10"/>
  <c r="L98" i="10" l="1"/>
  <c r="I38" i="13" l="1"/>
  <c r="I40" i="13" s="1"/>
</calcChain>
</file>

<file path=xl/sharedStrings.xml><?xml version="1.0" encoding="utf-8"?>
<sst xmlns="http://schemas.openxmlformats.org/spreadsheetml/2006/main" count="783" uniqueCount="62">
  <si>
    <t>SERIE</t>
  </si>
  <si>
    <t>TASA</t>
  </si>
  <si>
    <t>FECHA INTEGR.</t>
  </si>
  <si>
    <t>FECHA VTO.</t>
  </si>
  <si>
    <t>MONTO ACEPTADO</t>
  </si>
  <si>
    <t>INTERES CORRIDO</t>
  </si>
  <si>
    <t>TIR</t>
  </si>
  <si>
    <t>MONTO LICITADO</t>
  </si>
  <si>
    <t>MONTO PROPUESTO</t>
  </si>
  <si>
    <t>INTEGRACIÓN EN DÓLARES</t>
  </si>
  <si>
    <t>% DE PRORRATEO</t>
  </si>
  <si>
    <t>PRECIO DE CORTE (c/interés corrido)</t>
  </si>
  <si>
    <t>FECHA LICITACIÓN</t>
  </si>
  <si>
    <t>INTEGRACIÓN CON TÍTULOS</t>
  </si>
  <si>
    <t>FECHA EMISIÓN</t>
  </si>
  <si>
    <t>Recompra</t>
  </si>
  <si>
    <t xml:space="preserve">Amortización </t>
  </si>
  <si>
    <t>DESIERTA</t>
  </si>
  <si>
    <t>No habilitada</t>
  </si>
  <si>
    <t>-</t>
  </si>
  <si>
    <t>Unidad de Gestión de Deuda</t>
  </si>
  <si>
    <t>Amortización</t>
  </si>
  <si>
    <t>Total Serie 8</t>
  </si>
  <si>
    <t>Vencida</t>
  </si>
  <si>
    <t>Total Serie 12</t>
  </si>
  <si>
    <t>Total Serie 13</t>
  </si>
  <si>
    <t>Total Serie 14</t>
  </si>
  <si>
    <t>Total Serie 19</t>
  </si>
  <si>
    <t>Total Serie 20</t>
  </si>
  <si>
    <t>Total Serie 21</t>
  </si>
  <si>
    <t>Total Serie 24</t>
  </si>
  <si>
    <t>Total Serie 25</t>
  </si>
  <si>
    <t>Total Serie 26</t>
  </si>
  <si>
    <t>Total Serie 27</t>
  </si>
  <si>
    <t>Total Serie 1</t>
  </si>
  <si>
    <t>Total Serie 2</t>
  </si>
  <si>
    <t>Total Serie 3</t>
  </si>
  <si>
    <t>Total Serie 4</t>
  </si>
  <si>
    <t>Total Serie 28</t>
  </si>
  <si>
    <t>Total Serie 5</t>
  </si>
  <si>
    <t>Total Serie 9</t>
  </si>
  <si>
    <t>Total Serie 29</t>
  </si>
  <si>
    <t>Total Serie 30</t>
  </si>
  <si>
    <t>1ra amortizacion</t>
  </si>
  <si>
    <t>1ra amortización</t>
  </si>
  <si>
    <t>2da amortización</t>
  </si>
  <si>
    <t>Total Serie 10</t>
  </si>
  <si>
    <t>Total Serie 31</t>
  </si>
  <si>
    <t>3ra amortizacion</t>
  </si>
  <si>
    <t>Total Serie 6</t>
  </si>
  <si>
    <t>2a amortizacion</t>
  </si>
  <si>
    <t>Total Serie 11</t>
  </si>
  <si>
    <t>1a amortizacion</t>
  </si>
  <si>
    <t>Total Serie 7</t>
  </si>
  <si>
    <t>Total Serie 32</t>
  </si>
  <si>
    <t>Total Serie 33</t>
  </si>
  <si>
    <t>3a amortizacion</t>
  </si>
  <si>
    <t>Unidades Indexadas</t>
  </si>
  <si>
    <t>Unidades Previsionales</t>
  </si>
  <si>
    <t>Pesos Nominales</t>
  </si>
  <si>
    <t>Licitaciones de Notas del Tesoro</t>
  </si>
  <si>
    <t>Acceder a información histórica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</si>
</sst>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164" formatCode="_-* #,##0\ _€_-;\-* #,##0\ _€_-;_-* &quot;-&quot;\ _€_-;_-@_-"/>
    <numFmt numFmtId="165" formatCode="_-* #,##0.00\ _€_-;\-* #,##0.00\ _€_-;_-* &quot;-&quot;??\ _€_-;_-@_-"/>
    <numFmt numFmtId="166" formatCode="_(* #,##0_);_(* \(#,##0\);_(* &quot;-&quot;_);_(@_)"/>
    <numFmt numFmtId="167" formatCode="_(* #,##0.00_);_(* \(#,##0.00\);_(* &quot;-&quot;??_);_(@_)"/>
    <numFmt numFmtId="168" formatCode="_ &quot;$U&quot;\ * #,##0.00_ ;_ &quot;$U&quot;\ * \-#,##0.00_ ;_ &quot;$U&quot;\ * &quot;-&quot;??_ ;_ @_ "/>
    <numFmt numFmtId="169" formatCode="_ * #,##0.00_ ;_ * \-#,##0.00_ ;_ * &quot;-&quot;??_ ;_ @_ "/>
    <numFmt numFmtId="170" formatCode="#,##0.0"/>
    <numFmt numFmtId="171" formatCode="_ [$€-2]\ * #,##0.00_ ;_ [$€-2]\ * \-#,##0.00_ ;_ [$€-2]\ * &quot;-&quot;??_ "/>
    <numFmt numFmtId="172" formatCode="0.000"/>
    <numFmt numFmtId="173" formatCode="_-* #,##0\ _p_t_a_-;\-* #,##0\ _p_t_a_-;_-* &quot;-&quot;\ _p_t_a_-;_-@_-"/>
    <numFmt numFmtId="174" formatCode="_-[$€]* #,##0.00_-;\-[$€]* #,##0.00_-;_-[$€]* &quot;-&quot;??_-;_-@_-"/>
    <numFmt numFmtId="175" formatCode="0.00;[Red]0.00"/>
    <numFmt numFmtId="176" formatCode="0.0"/>
    <numFmt numFmtId="177" formatCode="_-* #,##0.0000\ _p_t_a_-;\-* #,##0.0000\ _p_t_a_-;_-* &quot;-&quot;\ _p_t_a_-;_-@_-"/>
    <numFmt numFmtId="178" formatCode="0.0%"/>
    <numFmt numFmtId="179" formatCode="#,##0_ ;\-#,##0\ "/>
  </numFmts>
  <fonts count="19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quawax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9"/>
      <color theme="3"/>
      <name val="Arial"/>
      <family val="2"/>
    </font>
    <font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quawax"/>
    </font>
    <font>
      <u/>
      <sz val="10"/>
      <color theme="10"/>
      <name val="Aquawax"/>
    </font>
    <font>
      <b/>
      <sz val="12"/>
      <color theme="3"/>
      <name val="Aquawax"/>
    </font>
    <font>
      <b/>
      <sz val="11"/>
      <color theme="3"/>
      <name val="Aquawax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3" tint="-0.249977111117893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6">
    <xf numFmtId="0" fontId="0" fillId="0" borderId="0"/>
    <xf numFmtId="170" fontId="2" fillId="0" borderId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173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</cellStyleXfs>
  <cellXfs count="145">
    <xf numFmtId="0" fontId="0" fillId="0" borderId="0" xfId="0"/>
    <xf numFmtId="0" fontId="0" fillId="2" borderId="0" xfId="0" applyFill="1"/>
    <xf numFmtId="0" fontId="8" fillId="2" borderId="0" xfId="0" applyFont="1" applyFill="1"/>
    <xf numFmtId="0" fontId="3" fillId="2" borderId="0" xfId="0" applyFont="1" applyFill="1"/>
    <xf numFmtId="0" fontId="9" fillId="2" borderId="0" xfId="0" applyFont="1" applyFill="1"/>
    <xf numFmtId="0" fontId="10" fillId="2" borderId="0" xfId="0" applyFont="1" applyFill="1"/>
    <xf numFmtId="3" fontId="11" fillId="3" borderId="3" xfId="17" applyNumberFormat="1" applyFont="1" applyFill="1" applyBorder="1" applyAlignment="1">
      <alignment horizontal="center" vertical="center" wrapText="1"/>
    </xf>
    <xf numFmtId="0" fontId="12" fillId="4" borderId="0" xfId="16" applyFont="1" applyFill="1" applyBorder="1" applyAlignment="1">
      <alignment horizontal="center" vertical="center" wrapText="1"/>
    </xf>
    <xf numFmtId="0" fontId="12" fillId="0" borderId="0" xfId="16" applyFont="1" applyBorder="1" applyAlignment="1">
      <alignment horizontal="center" vertical="center" wrapText="1"/>
    </xf>
    <xf numFmtId="0" fontId="10" fillId="5" borderId="4" xfId="17" applyFont="1" applyFill="1" applyBorder="1" applyAlignment="1">
      <alignment horizontal="center" vertical="center"/>
    </xf>
    <xf numFmtId="2" fontId="10" fillId="5" borderId="4" xfId="17" applyNumberFormat="1" applyFont="1" applyFill="1" applyBorder="1" applyAlignment="1">
      <alignment horizontal="center" vertical="center"/>
    </xf>
    <xf numFmtId="15" fontId="13" fillId="5" borderId="1" xfId="16" applyNumberFormat="1" applyFont="1" applyFill="1" applyBorder="1" applyAlignment="1">
      <alignment horizontal="center"/>
    </xf>
    <xf numFmtId="173" fontId="10" fillId="5" borderId="1" xfId="16" applyNumberFormat="1" applyFont="1" applyFill="1" applyBorder="1" applyAlignment="1">
      <alignment horizontal="center" wrapText="1"/>
    </xf>
    <xf numFmtId="179" fontId="10" fillId="5" borderId="1" xfId="16" applyNumberFormat="1" applyFont="1" applyFill="1" applyBorder="1" applyAlignment="1">
      <alignment horizontal="center" wrapText="1"/>
    </xf>
    <xf numFmtId="0" fontId="10" fillId="5" borderId="1" xfId="16" applyNumberFormat="1" applyFont="1" applyFill="1" applyBorder="1" applyAlignment="1">
      <alignment horizontal="center" vertical="center" wrapText="1"/>
    </xf>
    <xf numFmtId="175" fontId="10" fillId="5" borderId="1" xfId="16" applyNumberFormat="1" applyFont="1" applyFill="1" applyBorder="1" applyAlignment="1">
      <alignment horizontal="center"/>
    </xf>
    <xf numFmtId="2" fontId="10" fillId="5" borderId="1" xfId="16" quotePrefix="1" applyNumberFormat="1" applyFont="1" applyFill="1" applyBorder="1" applyAlignment="1">
      <alignment horizontal="center"/>
    </xf>
    <xf numFmtId="178" fontId="10" fillId="5" borderId="1" xfId="16" applyNumberFormat="1" applyFont="1" applyFill="1" applyBorder="1" applyAlignment="1">
      <alignment horizontal="center" vertical="center" wrapText="1"/>
    </xf>
    <xf numFmtId="176" fontId="9" fillId="4" borderId="0" xfId="16" applyNumberFormat="1" applyFont="1" applyFill="1" applyBorder="1" applyAlignment="1">
      <alignment horizontal="center"/>
    </xf>
    <xf numFmtId="0" fontId="9" fillId="4" borderId="0" xfId="16" applyFont="1" applyFill="1" applyBorder="1"/>
    <xf numFmtId="0" fontId="9" fillId="0" borderId="0" xfId="16" applyFont="1" applyBorder="1"/>
    <xf numFmtId="0" fontId="9" fillId="4" borderId="0" xfId="15" applyFont="1" applyFill="1" applyBorder="1"/>
    <xf numFmtId="0" fontId="9" fillId="0" borderId="0" xfId="15" applyFont="1" applyBorder="1"/>
    <xf numFmtId="176" fontId="9" fillId="4" borderId="0" xfId="15" applyNumberFormat="1" applyFont="1" applyFill="1" applyBorder="1" applyAlignment="1">
      <alignment horizontal="center"/>
    </xf>
    <xf numFmtId="167" fontId="9" fillId="4" borderId="0" xfId="11" applyFont="1" applyFill="1" applyBorder="1"/>
    <xf numFmtId="177" fontId="9" fillId="4" borderId="0" xfId="15" applyNumberFormat="1" applyFont="1" applyFill="1" applyBorder="1"/>
    <xf numFmtId="0" fontId="10" fillId="6" borderId="4" xfId="17" applyFont="1" applyFill="1" applyBorder="1" applyAlignment="1">
      <alignment horizontal="center" vertical="center"/>
    </xf>
    <xf numFmtId="2" fontId="10" fillId="6" borderId="4" xfId="17" applyNumberFormat="1" applyFont="1" applyFill="1" applyBorder="1" applyAlignment="1">
      <alignment horizontal="center" vertical="center"/>
    </xf>
    <xf numFmtId="15" fontId="13" fillId="6" borderId="1" xfId="16" applyNumberFormat="1" applyFont="1" applyFill="1" applyBorder="1" applyAlignment="1">
      <alignment horizontal="center"/>
    </xf>
    <xf numFmtId="173" fontId="10" fillId="6" borderId="1" xfId="16" applyNumberFormat="1" applyFont="1" applyFill="1" applyBorder="1" applyAlignment="1">
      <alignment horizontal="center" wrapText="1"/>
    </xf>
    <xf numFmtId="179" fontId="10" fillId="6" borderId="1" xfId="16" applyNumberFormat="1" applyFont="1" applyFill="1" applyBorder="1" applyAlignment="1">
      <alignment horizontal="center" wrapText="1"/>
    </xf>
    <xf numFmtId="0" fontId="10" fillId="6" borderId="1" xfId="16" applyNumberFormat="1" applyFont="1" applyFill="1" applyBorder="1" applyAlignment="1">
      <alignment horizontal="center" vertical="center" wrapText="1"/>
    </xf>
    <xf numFmtId="175" fontId="10" fillId="6" borderId="1" xfId="16" applyNumberFormat="1" applyFont="1" applyFill="1" applyBorder="1" applyAlignment="1">
      <alignment horizontal="center"/>
    </xf>
    <xf numFmtId="2" fontId="10" fillId="6" borderId="1" xfId="16" quotePrefix="1" applyNumberFormat="1" applyFont="1" applyFill="1" applyBorder="1" applyAlignment="1">
      <alignment horizontal="center"/>
    </xf>
    <xf numFmtId="178" fontId="10" fillId="6" borderId="1" xfId="16" applyNumberFormat="1" applyFont="1" applyFill="1" applyBorder="1" applyAlignment="1">
      <alignment horizontal="center" vertical="center" wrapText="1"/>
    </xf>
    <xf numFmtId="0" fontId="14" fillId="5" borderId="0" xfId="16" applyFont="1" applyFill="1" applyBorder="1" applyAlignment="1">
      <alignment horizontal="center"/>
    </xf>
    <xf numFmtId="2" fontId="10" fillId="5" borderId="0" xfId="16" applyNumberFormat="1" applyFont="1" applyFill="1" applyBorder="1" applyAlignment="1">
      <alignment horizontal="center"/>
    </xf>
    <xf numFmtId="15" fontId="13" fillId="5" borderId="0" xfId="16" applyNumberFormat="1" applyFont="1" applyFill="1" applyBorder="1" applyAlignment="1">
      <alignment horizontal="center"/>
    </xf>
    <xf numFmtId="173" fontId="14" fillId="5" borderId="0" xfId="15" applyNumberFormat="1" applyFont="1" applyFill="1" applyBorder="1" applyAlignment="1">
      <alignment wrapText="1"/>
    </xf>
    <xf numFmtId="179" fontId="14" fillId="5" borderId="0" xfId="15" applyNumberFormat="1" applyFont="1" applyFill="1" applyBorder="1" applyAlignment="1">
      <alignment wrapText="1"/>
    </xf>
    <xf numFmtId="175" fontId="10" fillId="5" borderId="0" xfId="16" applyNumberFormat="1" applyFont="1" applyFill="1" applyBorder="1" applyAlignment="1">
      <alignment horizontal="center"/>
    </xf>
    <xf numFmtId="2" fontId="10" fillId="5" borderId="0" xfId="16" quotePrefix="1" applyNumberFormat="1" applyFont="1" applyFill="1" applyBorder="1" applyAlignment="1">
      <alignment horizontal="center"/>
    </xf>
    <xf numFmtId="0" fontId="9" fillId="5" borderId="0" xfId="16" applyFont="1" applyFill="1" applyBorder="1"/>
    <xf numFmtId="0" fontId="14" fillId="4" borderId="0" xfId="16" applyFont="1" applyFill="1" applyBorder="1" applyAlignment="1">
      <alignment horizontal="center"/>
    </xf>
    <xf numFmtId="2" fontId="10" fillId="4" borderId="0" xfId="16" applyNumberFormat="1" applyFont="1" applyFill="1" applyBorder="1" applyAlignment="1">
      <alignment horizontal="center"/>
    </xf>
    <xf numFmtId="15" fontId="13" fillId="4" borderId="0" xfId="16" applyNumberFormat="1" applyFont="1" applyFill="1" applyBorder="1" applyAlignment="1">
      <alignment horizontal="center"/>
    </xf>
    <xf numFmtId="173" fontId="14" fillId="4" borderId="0" xfId="15" applyNumberFormat="1" applyFont="1" applyFill="1" applyBorder="1" applyAlignment="1">
      <alignment wrapText="1"/>
    </xf>
    <xf numFmtId="175" fontId="10" fillId="4" borderId="0" xfId="16" applyNumberFormat="1" applyFont="1" applyFill="1" applyBorder="1" applyAlignment="1">
      <alignment horizontal="center"/>
    </xf>
    <xf numFmtId="2" fontId="10" fillId="4" borderId="0" xfId="16" quotePrefix="1" applyNumberFormat="1" applyFont="1" applyFill="1" applyBorder="1" applyAlignment="1">
      <alignment horizontal="center"/>
    </xf>
    <xf numFmtId="172" fontId="10" fillId="5" borderId="4" xfId="17" applyNumberFormat="1" applyFont="1" applyFill="1" applyBorder="1" applyAlignment="1">
      <alignment horizontal="center" vertical="center"/>
    </xf>
    <xf numFmtId="0" fontId="9" fillId="2" borderId="0" xfId="16" applyFont="1" applyFill="1"/>
    <xf numFmtId="0" fontId="9" fillId="0" borderId="0" xfId="16" applyFont="1"/>
    <xf numFmtId="0" fontId="9" fillId="0" borderId="0" xfId="16" applyFont="1" applyFill="1"/>
    <xf numFmtId="0" fontId="9" fillId="4" borderId="0" xfId="16" applyFont="1" applyFill="1"/>
    <xf numFmtId="3" fontId="10" fillId="5" borderId="1" xfId="16" applyNumberFormat="1" applyFont="1" applyFill="1" applyBorder="1" applyAlignment="1">
      <alignment horizontal="center" vertical="center" wrapText="1"/>
    </xf>
    <xf numFmtId="3" fontId="10" fillId="5" borderId="1" xfId="16" applyNumberFormat="1" applyFont="1" applyFill="1" applyBorder="1" applyAlignment="1">
      <alignment horizontal="center" wrapText="1"/>
    </xf>
    <xf numFmtId="173" fontId="14" fillId="4" borderId="0" xfId="15" applyNumberFormat="1" applyFont="1" applyFill="1" applyBorder="1" applyAlignment="1">
      <alignment horizontal="center" wrapText="1"/>
    </xf>
    <xf numFmtId="3" fontId="14" fillId="4" borderId="0" xfId="15" applyNumberFormat="1" applyFont="1" applyFill="1" applyBorder="1" applyAlignment="1">
      <alignment horizontal="center" wrapText="1"/>
    </xf>
    <xf numFmtId="177" fontId="9" fillId="4" borderId="0" xfId="16" applyNumberFormat="1" applyFont="1" applyFill="1" applyBorder="1"/>
    <xf numFmtId="176" fontId="9" fillId="4" borderId="0" xfId="16" applyNumberFormat="1" applyFont="1" applyFill="1" applyBorder="1"/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14" fontId="15" fillId="2" borderId="7" xfId="0" applyNumberFormat="1" applyFont="1" applyFill="1" applyBorder="1" applyAlignment="1">
      <alignment horizontal="center"/>
    </xf>
    <xf numFmtId="0" fontId="5" fillId="2" borderId="0" xfId="0" applyFont="1" applyFill="1"/>
    <xf numFmtId="0" fontId="15" fillId="2" borderId="8" xfId="0" applyFont="1" applyFill="1" applyBorder="1" applyAlignment="1">
      <alignment wrapText="1"/>
    </xf>
    <xf numFmtId="175" fontId="10" fillId="5" borderId="1" xfId="16" applyNumberFormat="1" applyFont="1" applyFill="1" applyBorder="1" applyAlignment="1">
      <alignment horizontal="center" wrapText="1"/>
    </xf>
    <xf numFmtId="0" fontId="10" fillId="5" borderId="0" xfId="17" applyFont="1" applyFill="1" applyBorder="1" applyAlignment="1">
      <alignment horizontal="center" vertical="center"/>
    </xf>
    <xf numFmtId="9" fontId="14" fillId="4" borderId="0" xfId="21" applyFont="1" applyFill="1" applyBorder="1" applyAlignment="1">
      <alignment wrapText="1"/>
    </xf>
    <xf numFmtId="0" fontId="10" fillId="5" borderId="4" xfId="17" applyFont="1" applyFill="1" applyBorder="1" applyAlignment="1">
      <alignment horizontal="center" vertical="center"/>
    </xf>
    <xf numFmtId="2" fontId="10" fillId="5" borderId="4" xfId="17" applyNumberFormat="1" applyFont="1" applyFill="1" applyBorder="1" applyAlignment="1">
      <alignment horizontal="center" vertical="center"/>
    </xf>
    <xf numFmtId="15" fontId="13" fillId="5" borderId="1" xfId="16" applyNumberFormat="1" applyFont="1" applyFill="1" applyBorder="1" applyAlignment="1">
      <alignment horizontal="center"/>
    </xf>
    <xf numFmtId="173" fontId="10" fillId="5" borderId="1" xfId="16" applyNumberFormat="1" applyFont="1" applyFill="1" applyBorder="1" applyAlignment="1">
      <alignment horizontal="center" wrapText="1"/>
    </xf>
    <xf numFmtId="179" fontId="10" fillId="5" borderId="1" xfId="16" applyNumberFormat="1" applyFont="1" applyFill="1" applyBorder="1" applyAlignment="1">
      <alignment horizontal="center" wrapText="1"/>
    </xf>
    <xf numFmtId="175" fontId="10" fillId="5" borderId="1" xfId="16" applyNumberFormat="1" applyFont="1" applyFill="1" applyBorder="1" applyAlignment="1">
      <alignment horizontal="center"/>
    </xf>
    <xf numFmtId="2" fontId="10" fillId="5" borderId="1" xfId="16" quotePrefix="1" applyNumberFormat="1" applyFont="1" applyFill="1" applyBorder="1" applyAlignment="1">
      <alignment horizontal="center"/>
    </xf>
    <xf numFmtId="178" fontId="10" fillId="5" borderId="1" xfId="16" applyNumberFormat="1" applyFont="1" applyFill="1" applyBorder="1" applyAlignment="1">
      <alignment horizontal="center" vertical="center" wrapText="1"/>
    </xf>
    <xf numFmtId="176" fontId="9" fillId="4" borderId="0" xfId="16" applyNumberFormat="1" applyFont="1" applyFill="1" applyBorder="1" applyAlignment="1">
      <alignment horizontal="center"/>
    </xf>
    <xf numFmtId="0" fontId="9" fillId="4" borderId="0" xfId="16" applyFont="1" applyFill="1" applyBorder="1"/>
    <xf numFmtId="0" fontId="9" fillId="0" borderId="0" xfId="16" applyFont="1" applyBorder="1"/>
    <xf numFmtId="0" fontId="10" fillId="6" borderId="4" xfId="17" applyFont="1" applyFill="1" applyBorder="1" applyAlignment="1">
      <alignment horizontal="center" vertical="center"/>
    </xf>
    <xf numFmtId="2" fontId="10" fillId="6" borderId="4" xfId="17" applyNumberFormat="1" applyFont="1" applyFill="1" applyBorder="1" applyAlignment="1">
      <alignment horizontal="center" vertical="center"/>
    </xf>
    <xf numFmtId="15" fontId="13" fillId="6" borderId="1" xfId="16" applyNumberFormat="1" applyFont="1" applyFill="1" applyBorder="1" applyAlignment="1">
      <alignment horizontal="center"/>
    </xf>
    <xf numFmtId="173" fontId="10" fillId="6" borderId="1" xfId="16" applyNumberFormat="1" applyFont="1" applyFill="1" applyBorder="1" applyAlignment="1">
      <alignment horizontal="center" wrapText="1"/>
    </xf>
    <xf numFmtId="179" fontId="10" fillId="6" borderId="1" xfId="16" applyNumberFormat="1" applyFont="1" applyFill="1" applyBorder="1" applyAlignment="1">
      <alignment horizontal="center" wrapText="1"/>
    </xf>
    <xf numFmtId="0" fontId="10" fillId="6" borderId="1" xfId="16" applyNumberFormat="1" applyFont="1" applyFill="1" applyBorder="1" applyAlignment="1">
      <alignment horizontal="center" vertical="center" wrapText="1"/>
    </xf>
    <xf numFmtId="175" fontId="10" fillId="6" borderId="1" xfId="16" applyNumberFormat="1" applyFont="1" applyFill="1" applyBorder="1" applyAlignment="1">
      <alignment horizontal="center"/>
    </xf>
    <xf numFmtId="2" fontId="10" fillId="6" borderId="1" xfId="16" quotePrefix="1" applyNumberFormat="1" applyFont="1" applyFill="1" applyBorder="1" applyAlignment="1">
      <alignment horizontal="center"/>
    </xf>
    <xf numFmtId="178" fontId="10" fillId="6" borderId="1" xfId="16" applyNumberFormat="1" applyFont="1" applyFill="1" applyBorder="1" applyAlignment="1">
      <alignment horizontal="center" vertical="center" wrapText="1"/>
    </xf>
    <xf numFmtId="3" fontId="10" fillId="5" borderId="1" xfId="16" applyNumberFormat="1" applyFont="1" applyFill="1" applyBorder="1" applyAlignment="1">
      <alignment horizontal="center" vertical="center" wrapText="1"/>
    </xf>
    <xf numFmtId="172" fontId="10" fillId="6" borderId="4" xfId="17" applyNumberFormat="1" applyFont="1" applyFill="1" applyBorder="1" applyAlignment="1">
      <alignment horizontal="center" vertical="center"/>
    </xf>
    <xf numFmtId="3" fontId="10" fillId="6" borderId="1" xfId="16" applyNumberFormat="1" applyFont="1" applyFill="1" applyBorder="1" applyAlignment="1">
      <alignment horizontal="center" vertical="center" wrapText="1"/>
    </xf>
    <xf numFmtId="0" fontId="10" fillId="5" borderId="9" xfId="17" applyFont="1" applyFill="1" applyBorder="1" applyAlignment="1">
      <alignment horizontal="center" vertical="center"/>
    </xf>
    <xf numFmtId="172" fontId="10" fillId="5" borderId="9" xfId="17" applyNumberFormat="1" applyFont="1" applyFill="1" applyBorder="1" applyAlignment="1">
      <alignment horizontal="center" vertical="center"/>
    </xf>
    <xf numFmtId="15" fontId="13" fillId="5" borderId="2" xfId="16" applyNumberFormat="1" applyFont="1" applyFill="1" applyBorder="1" applyAlignment="1">
      <alignment horizontal="center"/>
    </xf>
    <xf numFmtId="173" fontId="10" fillId="5" borderId="2" xfId="16" applyNumberFormat="1" applyFont="1" applyFill="1" applyBorder="1" applyAlignment="1">
      <alignment horizontal="center" wrapText="1"/>
    </xf>
    <xf numFmtId="179" fontId="10" fillId="5" borderId="2" xfId="16" applyNumberFormat="1" applyFont="1" applyFill="1" applyBorder="1" applyAlignment="1">
      <alignment horizontal="center" wrapText="1"/>
    </xf>
    <xf numFmtId="175" fontId="10" fillId="5" borderId="2" xfId="16" applyNumberFormat="1" applyFont="1" applyFill="1" applyBorder="1" applyAlignment="1">
      <alignment horizontal="center"/>
    </xf>
    <xf numFmtId="2" fontId="10" fillId="5" borderId="2" xfId="16" quotePrefix="1" applyNumberFormat="1" applyFont="1" applyFill="1" applyBorder="1" applyAlignment="1">
      <alignment horizontal="center"/>
    </xf>
    <xf numFmtId="178" fontId="10" fillId="5" borderId="2" xfId="16" applyNumberFormat="1" applyFont="1" applyFill="1" applyBorder="1" applyAlignment="1">
      <alignment horizontal="center" vertical="center" wrapText="1"/>
    </xf>
    <xf numFmtId="0" fontId="10" fillId="5" borderId="1" xfId="17" applyFont="1" applyFill="1" applyBorder="1" applyAlignment="1">
      <alignment horizontal="center" vertical="center"/>
    </xf>
    <xf numFmtId="172" fontId="10" fillId="5" borderId="1" xfId="17" applyNumberFormat="1" applyFont="1" applyFill="1" applyBorder="1" applyAlignment="1">
      <alignment horizontal="center" vertical="center"/>
    </xf>
    <xf numFmtId="0" fontId="10" fillId="6" borderId="9" xfId="17" applyFont="1" applyFill="1" applyBorder="1" applyAlignment="1">
      <alignment horizontal="center" vertical="center"/>
    </xf>
    <xf numFmtId="172" fontId="10" fillId="6" borderId="9" xfId="17" applyNumberFormat="1" applyFont="1" applyFill="1" applyBorder="1" applyAlignment="1">
      <alignment horizontal="center" vertical="center"/>
    </xf>
    <xf numFmtId="15" fontId="13" fillId="6" borderId="2" xfId="16" applyNumberFormat="1" applyFont="1" applyFill="1" applyBorder="1" applyAlignment="1">
      <alignment horizontal="center"/>
    </xf>
    <xf numFmtId="173" fontId="10" fillId="6" borderId="2" xfId="16" applyNumberFormat="1" applyFont="1" applyFill="1" applyBorder="1" applyAlignment="1">
      <alignment horizontal="center" wrapText="1"/>
    </xf>
    <xf numFmtId="179" fontId="10" fillId="6" borderId="2" xfId="16" applyNumberFormat="1" applyFont="1" applyFill="1" applyBorder="1" applyAlignment="1">
      <alignment horizontal="center" wrapText="1"/>
    </xf>
    <xf numFmtId="3" fontId="10" fillId="6" borderId="2" xfId="16" applyNumberFormat="1" applyFont="1" applyFill="1" applyBorder="1" applyAlignment="1">
      <alignment horizontal="center" vertical="center" wrapText="1"/>
    </xf>
    <xf numFmtId="175" fontId="10" fillId="6" borderId="2" xfId="16" applyNumberFormat="1" applyFont="1" applyFill="1" applyBorder="1" applyAlignment="1">
      <alignment horizontal="center"/>
    </xf>
    <xf numFmtId="2" fontId="10" fillId="6" borderId="2" xfId="16" quotePrefix="1" applyNumberFormat="1" applyFont="1" applyFill="1" applyBorder="1" applyAlignment="1">
      <alignment horizontal="center"/>
    </xf>
    <xf numFmtId="178" fontId="10" fillId="6" borderId="2" xfId="16" applyNumberFormat="1" applyFont="1" applyFill="1" applyBorder="1" applyAlignment="1">
      <alignment horizontal="center" vertical="center" wrapText="1"/>
    </xf>
    <xf numFmtId="173" fontId="10" fillId="5" borderId="1" xfId="16" applyNumberFormat="1" applyFont="1" applyFill="1" applyBorder="1" applyAlignment="1">
      <alignment horizontal="right" wrapText="1"/>
    </xf>
    <xf numFmtId="0" fontId="10" fillId="6" borderId="1" xfId="17" applyFont="1" applyFill="1" applyBorder="1" applyAlignment="1">
      <alignment horizontal="center" vertical="center"/>
    </xf>
    <xf numFmtId="172" fontId="10" fillId="6" borderId="1" xfId="17" applyNumberFormat="1" applyFont="1" applyFill="1" applyBorder="1" applyAlignment="1">
      <alignment horizontal="center" vertical="center"/>
    </xf>
    <xf numFmtId="2" fontId="10" fillId="5" borderId="9" xfId="17" applyNumberFormat="1" applyFont="1" applyFill="1" applyBorder="1" applyAlignment="1">
      <alignment horizontal="center" vertical="center"/>
    </xf>
    <xf numFmtId="175" fontId="10" fillId="5" borderId="2" xfId="16" applyNumberFormat="1" applyFont="1" applyFill="1" applyBorder="1" applyAlignment="1">
      <alignment horizontal="center" wrapText="1"/>
    </xf>
    <xf numFmtId="3" fontId="10" fillId="5" borderId="2" xfId="16" applyNumberFormat="1" applyFont="1" applyFill="1" applyBorder="1" applyAlignment="1">
      <alignment horizontal="center" vertical="center" wrapText="1"/>
    </xf>
    <xf numFmtId="2" fontId="10" fillId="5" borderId="1" xfId="17" applyNumberFormat="1" applyFont="1" applyFill="1" applyBorder="1" applyAlignment="1">
      <alignment horizontal="center" vertical="center"/>
    </xf>
    <xf numFmtId="173" fontId="14" fillId="0" borderId="0" xfId="15" applyNumberFormat="1" applyFont="1" applyFill="1" applyBorder="1" applyAlignment="1">
      <alignment horizontal="center" wrapText="1"/>
    </xf>
    <xf numFmtId="3" fontId="10" fillId="5" borderId="2" xfId="16" applyNumberFormat="1" applyFont="1" applyFill="1" applyBorder="1" applyAlignment="1">
      <alignment horizontal="center" wrapText="1"/>
    </xf>
    <xf numFmtId="2" fontId="10" fillId="6" borderId="1" xfId="17" applyNumberFormat="1" applyFont="1" applyFill="1" applyBorder="1" applyAlignment="1">
      <alignment horizontal="center" vertical="center"/>
    </xf>
    <xf numFmtId="3" fontId="10" fillId="6" borderId="1" xfId="16" applyNumberFormat="1" applyFont="1" applyFill="1" applyBorder="1" applyAlignment="1">
      <alignment horizontal="center" wrapText="1"/>
    </xf>
    <xf numFmtId="2" fontId="10" fillId="6" borderId="9" xfId="17" applyNumberFormat="1" applyFont="1" applyFill="1" applyBorder="1" applyAlignment="1">
      <alignment horizontal="center" vertical="center"/>
    </xf>
    <xf numFmtId="0" fontId="10" fillId="6" borderId="2" xfId="16" applyNumberFormat="1" applyFont="1" applyFill="1" applyBorder="1" applyAlignment="1">
      <alignment horizontal="center" vertical="center" wrapText="1"/>
    </xf>
    <xf numFmtId="3" fontId="9" fillId="4" borderId="0" xfId="16" applyNumberFormat="1" applyFont="1" applyFill="1" applyBorder="1"/>
    <xf numFmtId="15" fontId="10" fillId="6" borderId="1" xfId="16" applyNumberFormat="1" applyFont="1" applyFill="1" applyBorder="1" applyAlignment="1">
      <alignment horizontal="center" wrapText="1"/>
    </xf>
    <xf numFmtId="0" fontId="16" fillId="2" borderId="0" xfId="6" applyFont="1" applyFill="1" applyAlignment="1">
      <alignment horizontal="center" vertical="center"/>
    </xf>
    <xf numFmtId="0" fontId="7" fillId="2" borderId="0" xfId="6" applyFill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18" fillId="7" borderId="0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16" fillId="7" borderId="5" xfId="6" applyFont="1" applyFill="1" applyBorder="1" applyAlignment="1">
      <alignment horizontal="center" vertical="center"/>
    </xf>
    <xf numFmtId="0" fontId="16" fillId="7" borderId="6" xfId="6" applyFont="1" applyFill="1" applyBorder="1" applyAlignment="1">
      <alignment horizontal="center" vertical="center"/>
    </xf>
    <xf numFmtId="0" fontId="16" fillId="7" borderId="7" xfId="6" applyFont="1" applyFill="1" applyBorder="1" applyAlignment="1">
      <alignment horizontal="center" vertical="center"/>
    </xf>
  </cellXfs>
  <cellStyles count="26">
    <cellStyle name="Comma 2" xfId="1" xr:uid="{00000000-0005-0000-0000-000000000000}"/>
    <cellStyle name="Euro" xfId="2" xr:uid="{00000000-0005-0000-0000-000001000000}"/>
    <cellStyle name="Euro 2" xfId="3" xr:uid="{00000000-0005-0000-0000-000002000000}"/>
    <cellStyle name="Euro 3" xfId="4" xr:uid="{00000000-0005-0000-0000-000003000000}"/>
    <cellStyle name="Euro 3 2" xfId="5" xr:uid="{00000000-0005-0000-0000-000004000000}"/>
    <cellStyle name="Hipervínculo" xfId="6" builtinId="8"/>
    <cellStyle name="Millares [0] 2" xfId="7" xr:uid="{00000000-0005-0000-0000-000006000000}"/>
    <cellStyle name="Millares [0] 3" xfId="8" xr:uid="{00000000-0005-0000-0000-000007000000}"/>
    <cellStyle name="Millares [0] 3 2" xfId="9" xr:uid="{00000000-0005-0000-0000-000008000000}"/>
    <cellStyle name="Millares 2" xfId="10" xr:uid="{00000000-0005-0000-0000-000009000000}"/>
    <cellStyle name="Millares 3" xfId="11" xr:uid="{00000000-0005-0000-0000-00000A000000}"/>
    <cellStyle name="Millares 3 2" xfId="12" xr:uid="{00000000-0005-0000-0000-00000B000000}"/>
    <cellStyle name="Moneda 2" xfId="13" xr:uid="{00000000-0005-0000-0000-00000C000000}"/>
    <cellStyle name="Moneda 3" xfId="14" xr:uid="{00000000-0005-0000-0000-00000D000000}"/>
    <cellStyle name="Normal" xfId="0" builtinId="0"/>
    <cellStyle name="Normal 2" xfId="15" xr:uid="{00000000-0005-0000-0000-00000F000000}"/>
    <cellStyle name="Normal 2 2" xfId="16" xr:uid="{00000000-0005-0000-0000-000010000000}"/>
    <cellStyle name="Normal 3" xfId="17" xr:uid="{00000000-0005-0000-0000-000011000000}"/>
    <cellStyle name="Normal 4" xfId="18" xr:uid="{00000000-0005-0000-0000-000012000000}"/>
    <cellStyle name="Normal 6" xfId="19" xr:uid="{00000000-0005-0000-0000-000013000000}"/>
    <cellStyle name="Percent 2" xfId="20" xr:uid="{00000000-0005-0000-0000-000014000000}"/>
    <cellStyle name="Porcentaje" xfId="21" builtinId="5"/>
    <cellStyle name="Porcentaje 2" xfId="22" xr:uid="{00000000-0005-0000-0000-000016000000}"/>
    <cellStyle name="Porcentaje 3" xfId="23" xr:uid="{00000000-0005-0000-0000-000017000000}"/>
    <cellStyle name="Punto0" xfId="24" xr:uid="{00000000-0005-0000-0000-000018000000}"/>
    <cellStyle name="Punto0 2" xfId="25" xr:uid="{00000000-0005-0000-0000-000019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57150</xdr:rowOff>
    </xdr:from>
    <xdr:to>
      <xdr:col>3</xdr:col>
      <xdr:colOff>290195</xdr:colOff>
      <xdr:row>7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626DAB-6942-45C5-9B28-095CEF5DEF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57150"/>
          <a:ext cx="2290445" cy="1133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%20de%20deuda/FRONT%20OFFICE/Mercado%20Local/Programa%20de%20Emisiones/2023/Tramo%20Julio-Diciembre%202023/Calendario%20Julio-Diciembre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GS/UnidadGesti&#243;nDeuda/FRONT%20OFFICE/Mercado%20Local/NOTAS%20EN%20UI%20-%20PESOS%20y%20UP/Documentaci&#243;n/Autorizaciones%20para%20emisi&#243;n%20de%20Notas%20del%20Teso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uguay 2023H2"/>
      <sheetName val="Programa ejecutado"/>
      <sheetName val="Recompras cup. corr. y precios"/>
      <sheetName val="Resumen títulos para canje"/>
      <sheetName val="VectorPrecios"/>
      <sheetName val="TC serie larga"/>
      <sheetName val="UI_UP"/>
      <sheetName val="Notas en UP"/>
      <sheetName val="Notas en UI"/>
      <sheetName val="Notas en UYU"/>
      <sheetName val="(S6)_19_07_2023"/>
      <sheetName val="(S30)_25_07_2023"/>
      <sheetName val="(S10)_08_08_2023"/>
      <sheetName val="(S29)_15_08_2023"/>
      <sheetName val="(S3)_22_08_2023"/>
      <sheetName val="(S6)_12_09_2023"/>
      <sheetName val="(S30)_19_09_2023"/>
      <sheetName val="(S10)_10_10_2023"/>
      <sheetName val="(S29)_17_10_2023"/>
      <sheetName val="(S3)_24_10_2023"/>
      <sheetName val="(S6)_14_11_2023"/>
      <sheetName val="(S30)_21_11_2023"/>
      <sheetName val="(S10)_05_12_2023"/>
      <sheetName val="(S29)_12_12_2023"/>
      <sheetName val="(S3)_19_12_2023"/>
    </sheetNames>
    <sheetDataSet>
      <sheetData sheetId="0"/>
      <sheetData sheetId="1">
        <row r="12">
          <cell r="J12">
            <v>334.46</v>
          </cell>
        </row>
      </sheetData>
      <sheetData sheetId="2"/>
      <sheetData sheetId="3">
        <row r="9">
          <cell r="K9">
            <v>900159669</v>
          </cell>
        </row>
        <row r="67">
          <cell r="K67">
            <v>32629414.969999999</v>
          </cell>
        </row>
        <row r="68">
          <cell r="K68">
            <v>53139332.609999999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NOTAS DEL TESORO EN UI"/>
      <sheetName val="NOTAS DEL TESORO EN PESOS"/>
      <sheetName val="NOTAS DEL TESORO EN UP"/>
      <sheetName val="Costo promedio resumen"/>
      <sheetName val="Costo promedio UI"/>
      <sheetName val="UI"/>
      <sheetName val="Recompra"/>
    </sheetNames>
    <sheetDataSet>
      <sheetData sheetId="0"/>
      <sheetData sheetId="1"/>
      <sheetData sheetId="2">
        <row r="109">
          <cell r="I109">
            <v>-160800000</v>
          </cell>
        </row>
      </sheetData>
      <sheetData sheetId="3">
        <row r="105">
          <cell r="J105">
            <v>0.26629999999999998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cu.gub.uy/Politica-Economica-y-Mercados/Emisiones%20BCU/Operaciones%20BCU%20y%20MEF%20local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Q92"/>
  <sheetViews>
    <sheetView workbookViewId="0">
      <selection activeCell="E15" sqref="E15:I15"/>
    </sheetView>
  </sheetViews>
  <sheetFormatPr baseColWidth="10" defaultColWidth="0" defaultRowHeight="12.75" zeroHeight="1"/>
  <cols>
    <col min="1" max="11" width="11.4257812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1"/>
      <c r="C2" s="1"/>
      <c r="D2" s="1"/>
      <c r="E2" s="127" t="s">
        <v>20</v>
      </c>
      <c r="F2" s="128"/>
      <c r="G2" s="128"/>
      <c r="H2" s="128"/>
      <c r="I2" s="129"/>
      <c r="J2" s="63"/>
      <c r="K2" s="1"/>
      <c r="L2" s="1"/>
      <c r="M2" s="1"/>
      <c r="N2" s="1"/>
      <c r="O2" s="1"/>
      <c r="P2" s="1"/>
      <c r="Q2" s="1"/>
    </row>
    <row r="3" spans="1:17" ht="12.75" customHeight="1">
      <c r="A3" s="1"/>
      <c r="B3" s="1"/>
      <c r="D3" s="1"/>
      <c r="E3" s="130"/>
      <c r="F3" s="131"/>
      <c r="G3" s="131"/>
      <c r="H3" s="131"/>
      <c r="I3" s="132"/>
      <c r="J3" s="63"/>
      <c r="K3" s="1"/>
      <c r="L3" s="1"/>
      <c r="M3" s="1"/>
      <c r="N3" s="1"/>
      <c r="O3" s="1"/>
      <c r="P3" s="1"/>
      <c r="Q3" s="1"/>
    </row>
    <row r="4" spans="1:17">
      <c r="A4" s="1"/>
      <c r="B4" s="1"/>
      <c r="C4" s="1"/>
      <c r="D4" s="1"/>
      <c r="E4" s="63"/>
      <c r="F4" s="63"/>
      <c r="G4" s="63"/>
      <c r="H4" s="63"/>
      <c r="I4" s="63"/>
      <c r="J4" s="63"/>
      <c r="K4" s="1"/>
      <c r="L4" s="1"/>
      <c r="M4" s="1"/>
      <c r="N4" s="1"/>
      <c r="O4" s="1"/>
      <c r="P4" s="1"/>
      <c r="Q4" s="1"/>
    </row>
    <row r="5" spans="1:17">
      <c r="A5" s="1"/>
      <c r="B5" s="1"/>
      <c r="C5" s="1"/>
      <c r="D5" s="1"/>
      <c r="E5" s="133" t="s">
        <v>60</v>
      </c>
      <c r="F5" s="134"/>
      <c r="G5" s="134"/>
      <c r="H5" s="134"/>
      <c r="I5" s="135"/>
      <c r="J5" s="63"/>
      <c r="K5" s="1"/>
      <c r="L5" s="1"/>
      <c r="M5" s="1"/>
      <c r="N5" s="1"/>
      <c r="O5" s="1"/>
      <c r="P5" s="1"/>
      <c r="Q5" s="1"/>
    </row>
    <row r="6" spans="1:17">
      <c r="A6" s="1"/>
      <c r="B6" s="1"/>
      <c r="C6" s="1"/>
      <c r="D6" s="1"/>
      <c r="E6" s="136"/>
      <c r="F6" s="137"/>
      <c r="G6" s="137"/>
      <c r="H6" s="137"/>
      <c r="I6" s="138"/>
      <c r="J6" s="63"/>
      <c r="K6" s="1"/>
      <c r="L6" s="1"/>
      <c r="M6" s="1"/>
      <c r="N6" s="1"/>
      <c r="O6" s="1"/>
      <c r="P6" s="1"/>
      <c r="Q6" s="1"/>
    </row>
    <row r="7" spans="1:17">
      <c r="A7" s="1"/>
      <c r="B7" s="1"/>
      <c r="C7" s="1"/>
      <c r="D7" s="1"/>
      <c r="E7" s="139"/>
      <c r="F7" s="140"/>
      <c r="G7" s="140"/>
      <c r="H7" s="140"/>
      <c r="I7" s="141"/>
      <c r="J7" s="63"/>
      <c r="K7" s="1"/>
      <c r="L7" s="1"/>
      <c r="M7" s="1"/>
      <c r="N7" s="1"/>
      <c r="O7" s="1"/>
      <c r="P7" s="1"/>
      <c r="Q7" s="1"/>
    </row>
    <row r="8" spans="1:17" ht="6" customHeight="1">
      <c r="A8" s="1"/>
      <c r="B8" s="1"/>
      <c r="C8" s="1"/>
      <c r="D8" s="1"/>
      <c r="E8" s="5"/>
      <c r="F8" s="4"/>
      <c r="G8" s="4"/>
      <c r="H8" s="4"/>
      <c r="I8" s="4"/>
      <c r="J8" s="1"/>
      <c r="K8" s="1"/>
      <c r="L8" s="1"/>
      <c r="M8" s="1"/>
      <c r="N8" s="1"/>
      <c r="O8" s="1"/>
      <c r="P8" s="1"/>
      <c r="Q8" s="1"/>
    </row>
    <row r="9" spans="1:17" ht="6" customHeight="1">
      <c r="A9" s="1"/>
      <c r="B9" s="1"/>
      <c r="C9" s="1"/>
      <c r="D9" s="1"/>
      <c r="E9" s="60"/>
      <c r="F9" s="61"/>
      <c r="G9" s="61"/>
      <c r="H9" s="61"/>
      <c r="I9" s="62"/>
      <c r="J9" s="1"/>
      <c r="K9" s="1"/>
      <c r="L9" s="1"/>
      <c r="M9" s="1"/>
      <c r="N9" s="1"/>
      <c r="O9" s="1"/>
      <c r="P9" s="1"/>
      <c r="Q9" s="1"/>
    </row>
    <row r="10" spans="1:17" ht="15" customHeight="1">
      <c r="A10" s="1"/>
      <c r="B10" s="1"/>
      <c r="C10" s="1"/>
      <c r="D10" s="1"/>
      <c r="E10" s="142" t="s">
        <v>57</v>
      </c>
      <c r="F10" s="143"/>
      <c r="G10" s="143"/>
      <c r="H10" s="143"/>
      <c r="I10" s="144"/>
      <c r="J10" s="1"/>
      <c r="K10" s="1"/>
      <c r="L10" s="1"/>
      <c r="M10" s="1"/>
      <c r="N10" s="1"/>
      <c r="O10" s="1"/>
      <c r="P10" s="1"/>
      <c r="Q10" s="1"/>
    </row>
    <row r="11" spans="1:17" ht="15" customHeight="1">
      <c r="A11" s="1"/>
      <c r="B11" s="1"/>
      <c r="C11" s="1"/>
      <c r="D11" s="1"/>
      <c r="E11" s="142" t="s">
        <v>58</v>
      </c>
      <c r="F11" s="143"/>
      <c r="G11" s="143"/>
      <c r="H11" s="143"/>
      <c r="I11" s="144"/>
      <c r="J11" s="1"/>
      <c r="K11" s="1"/>
      <c r="L11" s="1"/>
      <c r="M11" s="1"/>
      <c r="N11" s="1"/>
      <c r="O11" s="1"/>
      <c r="P11" s="1"/>
      <c r="Q11" s="1"/>
    </row>
    <row r="12" spans="1:17" ht="15" customHeight="1">
      <c r="A12" s="1"/>
      <c r="B12" s="1"/>
      <c r="C12" s="1"/>
      <c r="D12" s="1"/>
      <c r="E12" s="142" t="s">
        <v>59</v>
      </c>
      <c r="F12" s="143"/>
      <c r="G12" s="143"/>
      <c r="H12" s="143"/>
      <c r="I12" s="144"/>
      <c r="J12" s="1"/>
      <c r="K12" s="1"/>
      <c r="L12" s="1"/>
      <c r="M12" s="1"/>
      <c r="N12" s="1"/>
      <c r="O12" s="1"/>
      <c r="P12" s="1"/>
      <c r="Q12" s="1"/>
    </row>
    <row r="13" spans="1:17" ht="15" customHeight="1">
      <c r="A13" s="1"/>
      <c r="B13" s="1"/>
      <c r="C13" s="1"/>
      <c r="D13" s="1"/>
      <c r="E13" s="63"/>
      <c r="F13" s="63"/>
      <c r="G13" s="63"/>
      <c r="H13" s="63"/>
      <c r="I13" s="63"/>
      <c r="J13" s="1"/>
      <c r="K13" s="1"/>
      <c r="L13" s="1"/>
      <c r="M13" s="1"/>
      <c r="N13" s="1"/>
      <c r="O13" s="1"/>
      <c r="P13" s="1"/>
      <c r="Q13" s="1"/>
    </row>
    <row r="14" spans="1:17" ht="15" customHeight="1">
      <c r="A14" s="1"/>
      <c r="B14" s="1"/>
      <c r="C14" s="1"/>
      <c r="D14" s="1"/>
      <c r="E14" s="63"/>
      <c r="F14" s="63"/>
      <c r="G14" s="63"/>
      <c r="H14" s="63"/>
      <c r="I14" s="63"/>
      <c r="J14" s="1"/>
      <c r="K14" s="1"/>
      <c r="L14" s="1"/>
      <c r="M14" s="1"/>
      <c r="N14" s="1"/>
      <c r="O14" s="1"/>
      <c r="P14" s="1"/>
      <c r="Q14" s="1"/>
    </row>
    <row r="15" spans="1:17" ht="15" customHeight="1">
      <c r="A15" s="1"/>
      <c r="B15" s="1"/>
      <c r="C15" s="1"/>
      <c r="D15" s="1"/>
      <c r="E15" s="126" t="s">
        <v>61</v>
      </c>
      <c r="F15" s="126"/>
      <c r="G15" s="126"/>
      <c r="H15" s="126"/>
      <c r="I15" s="126"/>
      <c r="J15" s="1"/>
      <c r="K15" s="1"/>
      <c r="L15" s="1"/>
      <c r="M15" s="1"/>
      <c r="N15" s="1"/>
      <c r="O15" s="1"/>
      <c r="P15" s="1"/>
      <c r="Q15" s="1"/>
    </row>
    <row r="16" spans="1:17" ht="15" customHeight="1">
      <c r="A16" s="1"/>
      <c r="B16" s="1"/>
      <c r="C16" s="1"/>
      <c r="D16" s="1"/>
      <c r="E16" s="125"/>
      <c r="F16" s="125"/>
      <c r="G16" s="125"/>
      <c r="H16" s="125"/>
      <c r="I16" s="125"/>
      <c r="J16" s="1"/>
      <c r="K16" s="1"/>
      <c r="L16" s="1"/>
      <c r="M16" s="1"/>
      <c r="N16" s="1"/>
      <c r="O16" s="1"/>
      <c r="P16" s="1"/>
      <c r="Q16" s="1"/>
    </row>
    <row r="17" spans="1:17" hidden="1">
      <c r="A17" s="1"/>
      <c r="B17" s="2"/>
      <c r="C17" s="3"/>
      <c r="D17" s="3"/>
      <c r="E17" s="64"/>
      <c r="F17" s="63"/>
      <c r="G17" s="63"/>
      <c r="H17" s="63"/>
      <c r="I17" s="63"/>
      <c r="J17" s="1"/>
      <c r="K17" s="1"/>
      <c r="L17" s="1"/>
      <c r="M17" s="1"/>
      <c r="N17" s="1"/>
      <c r="O17" s="1"/>
      <c r="P17" s="1"/>
      <c r="Q17" s="1"/>
    </row>
    <row r="18" spans="1:17" hidden="1">
      <c r="A18" s="1"/>
      <c r="B18" s="1"/>
      <c r="C18" s="1"/>
      <c r="D18" s="1"/>
      <c r="E18" s="63"/>
      <c r="F18" s="63"/>
      <c r="G18" s="63"/>
      <c r="H18" s="63"/>
      <c r="I18" s="63"/>
      <c r="J18" s="1"/>
      <c r="K18" s="1"/>
      <c r="L18" s="1"/>
      <c r="M18" s="1"/>
      <c r="N18" s="1"/>
      <c r="O18" s="1"/>
      <c r="P18" s="1"/>
      <c r="Q18" s="1"/>
    </row>
    <row r="19" spans="1:17" hidden="1">
      <c r="A19" s="1"/>
      <c r="B19" s="1"/>
      <c r="C19" s="1"/>
      <c r="D19" s="1"/>
      <c r="E19" s="63"/>
      <c r="F19" s="63"/>
      <c r="G19" s="63"/>
      <c r="H19" s="63"/>
      <c r="I19" s="63"/>
      <c r="J19" s="1"/>
      <c r="K19" s="1"/>
    </row>
    <row r="20" spans="1:17" hidden="1">
      <c r="A20" s="1"/>
      <c r="B20" s="1"/>
      <c r="C20" s="1"/>
      <c r="D20" s="1"/>
      <c r="E20" s="63"/>
      <c r="F20" s="63"/>
      <c r="G20" s="63"/>
      <c r="H20" s="63"/>
      <c r="I20" s="63"/>
      <c r="J20" s="1"/>
      <c r="K20" s="1"/>
    </row>
    <row r="21" spans="1:17" hidden="1">
      <c r="A21" s="1"/>
      <c r="B21" s="1"/>
      <c r="C21" s="1"/>
      <c r="D21" s="1"/>
      <c r="E21" s="63"/>
      <c r="F21" s="63"/>
      <c r="G21" s="63"/>
      <c r="H21" s="63"/>
      <c r="I21" s="63"/>
      <c r="J21" s="1"/>
      <c r="K21" s="1"/>
    </row>
    <row r="22" spans="1:17" hidden="1">
      <c r="A22" s="1"/>
      <c r="B22" s="1"/>
      <c r="C22" s="1"/>
      <c r="D22" s="1"/>
      <c r="E22" s="63"/>
      <c r="F22" s="63"/>
      <c r="G22" s="63"/>
      <c r="H22" s="63"/>
      <c r="I22" s="63"/>
      <c r="J22" s="1"/>
      <c r="K22" s="1"/>
    </row>
    <row r="23" spans="1:17" hidden="1">
      <c r="E23" s="63"/>
      <c r="F23" s="63"/>
      <c r="G23" s="63"/>
      <c r="H23" s="63"/>
      <c r="I23" s="63"/>
      <c r="J23" s="1"/>
    </row>
    <row r="24" spans="1:17" hidden="1">
      <c r="E24" s="63"/>
      <c r="F24" s="63"/>
      <c r="G24" s="63"/>
      <c r="H24" s="63"/>
      <c r="I24" s="63"/>
      <c r="J24" s="1"/>
    </row>
    <row r="25" spans="1:17" hidden="1">
      <c r="E25" s="63"/>
      <c r="F25" s="63"/>
      <c r="G25" s="63"/>
      <c r="H25" s="63"/>
      <c r="I25" s="63"/>
      <c r="J25" s="1"/>
    </row>
    <row r="26" spans="1:17" hidden="1">
      <c r="E26" s="63"/>
      <c r="F26" s="63"/>
      <c r="G26" s="63"/>
      <c r="H26" s="63"/>
      <c r="I26" s="63"/>
      <c r="J26" s="1"/>
    </row>
    <row r="27" spans="1:17" hidden="1">
      <c r="E27" s="63"/>
      <c r="F27" s="63"/>
      <c r="G27" s="63"/>
      <c r="H27" s="63"/>
      <c r="I27" s="63"/>
      <c r="J27" s="1"/>
    </row>
    <row r="28" spans="1:17" hidden="1">
      <c r="E28" s="63"/>
      <c r="F28" s="63"/>
      <c r="G28" s="63"/>
      <c r="H28" s="63"/>
      <c r="I28" s="63"/>
      <c r="J28" s="1"/>
    </row>
    <row r="29" spans="1:17" hidden="1">
      <c r="E29" s="63"/>
      <c r="F29" s="63"/>
      <c r="G29" s="63"/>
      <c r="H29" s="63"/>
      <c r="I29" s="63"/>
      <c r="J29" s="1"/>
    </row>
    <row r="30" spans="1:17" hidden="1">
      <c r="E30" s="63"/>
      <c r="F30" s="63"/>
      <c r="G30" s="63"/>
      <c r="H30" s="63"/>
      <c r="I30" s="63"/>
      <c r="J30" s="1"/>
    </row>
    <row r="31" spans="1:17" hidden="1">
      <c r="E31" s="63"/>
      <c r="F31" s="63"/>
      <c r="G31" s="63"/>
      <c r="H31" s="63"/>
      <c r="I31" s="63"/>
      <c r="J31" s="1"/>
    </row>
    <row r="32" spans="1:17" hidden="1">
      <c r="E32" s="63"/>
      <c r="F32" s="63"/>
      <c r="G32" s="63"/>
      <c r="H32" s="63"/>
      <c r="I32" s="63"/>
      <c r="J32" s="1"/>
    </row>
    <row r="33" spans="5:10" hidden="1">
      <c r="E33" s="63"/>
      <c r="F33" s="63"/>
      <c r="G33" s="63"/>
      <c r="H33" s="63"/>
      <c r="I33" s="63"/>
      <c r="J33" s="1"/>
    </row>
    <row r="34" spans="5:10" hidden="1">
      <c r="E34" s="63"/>
      <c r="F34" s="63"/>
      <c r="G34" s="63"/>
      <c r="H34" s="63"/>
      <c r="I34" s="63"/>
      <c r="J34" s="1"/>
    </row>
    <row r="35" spans="5:10" hidden="1">
      <c r="E35" s="63"/>
      <c r="F35" s="63"/>
      <c r="G35" s="63"/>
      <c r="H35" s="63"/>
      <c r="I35" s="63"/>
      <c r="J35" s="1"/>
    </row>
    <row r="36" spans="5:10" hidden="1">
      <c r="E36" s="63"/>
      <c r="F36" s="63"/>
      <c r="G36" s="63"/>
      <c r="H36" s="63"/>
      <c r="I36" s="63"/>
      <c r="J36" s="1"/>
    </row>
    <row r="37" spans="5:10" hidden="1">
      <c r="E37" s="63"/>
      <c r="F37" s="63"/>
      <c r="G37" s="63"/>
      <c r="H37" s="63"/>
      <c r="I37" s="63"/>
      <c r="J37" s="1"/>
    </row>
    <row r="38" spans="5:10" hidden="1">
      <c r="E38" s="63"/>
      <c r="F38" s="63"/>
      <c r="G38" s="63"/>
      <c r="H38" s="63"/>
      <c r="I38" s="63"/>
      <c r="J38" s="1"/>
    </row>
    <row r="39" spans="5:10" hidden="1">
      <c r="E39" s="63"/>
      <c r="F39" s="63"/>
      <c r="G39" s="63"/>
      <c r="H39" s="63"/>
      <c r="I39" s="63"/>
      <c r="J39" s="1"/>
    </row>
    <row r="40" spans="5:10" hidden="1">
      <c r="E40" s="63"/>
      <c r="F40" s="63"/>
      <c r="G40" s="63"/>
      <c r="H40" s="63"/>
      <c r="I40" s="63"/>
      <c r="J40" s="1"/>
    </row>
    <row r="41" spans="5:10" hidden="1">
      <c r="E41" s="63"/>
      <c r="F41" s="63"/>
      <c r="G41" s="63"/>
      <c r="H41" s="63"/>
      <c r="I41" s="63"/>
      <c r="J41" s="1"/>
    </row>
    <row r="42" spans="5:10" hidden="1">
      <c r="E42" s="63"/>
      <c r="F42" s="63"/>
      <c r="G42" s="63"/>
      <c r="H42" s="63"/>
      <c r="I42" s="63"/>
      <c r="J42" s="1"/>
    </row>
    <row r="43" spans="5:10" hidden="1">
      <c r="E43" s="63"/>
      <c r="F43" s="63"/>
      <c r="G43" s="63"/>
      <c r="H43" s="63"/>
      <c r="I43" s="63"/>
      <c r="J43" s="1"/>
    </row>
    <row r="44" spans="5:10" hidden="1">
      <c r="E44" s="63"/>
      <c r="F44" s="63"/>
      <c r="G44" s="63"/>
      <c r="H44" s="63"/>
      <c r="I44" s="63"/>
      <c r="J44" s="1"/>
    </row>
    <row r="45" spans="5:10" hidden="1">
      <c r="E45" s="63"/>
      <c r="F45" s="63"/>
      <c r="G45" s="63"/>
      <c r="H45" s="63"/>
      <c r="I45" s="63"/>
      <c r="J45" s="1"/>
    </row>
    <row r="46" spans="5:10" hidden="1">
      <c r="E46" s="63"/>
      <c r="F46" s="63"/>
      <c r="G46" s="63"/>
      <c r="H46" s="63"/>
      <c r="I46" s="63"/>
      <c r="J46" s="1"/>
    </row>
    <row r="47" spans="5:10" hidden="1">
      <c r="E47" s="63"/>
      <c r="F47" s="63"/>
      <c r="G47" s="63"/>
      <c r="H47" s="63"/>
      <c r="I47" s="63"/>
      <c r="J47" s="1"/>
    </row>
    <row r="48" spans="5:10" hidden="1">
      <c r="E48" s="63"/>
      <c r="F48" s="63"/>
      <c r="G48" s="63"/>
      <c r="H48" s="63"/>
      <c r="I48" s="63"/>
      <c r="J48" s="1"/>
    </row>
    <row r="49" spans="5:10" hidden="1">
      <c r="E49" s="63"/>
      <c r="F49" s="63"/>
      <c r="G49" s="63"/>
      <c r="H49" s="63"/>
      <c r="I49" s="63"/>
      <c r="J49" s="1"/>
    </row>
    <row r="50" spans="5:10" hidden="1">
      <c r="E50" s="63"/>
      <c r="F50" s="63"/>
      <c r="G50" s="63"/>
      <c r="H50" s="63"/>
      <c r="I50" s="63"/>
      <c r="J50" s="1"/>
    </row>
    <row r="51" spans="5:10" hidden="1">
      <c r="E51" s="63"/>
      <c r="F51" s="63"/>
      <c r="G51" s="63"/>
      <c r="H51" s="63"/>
      <c r="I51" s="63"/>
      <c r="J51" s="1"/>
    </row>
    <row r="52" spans="5:10" hidden="1">
      <c r="E52" s="63"/>
      <c r="F52" s="63"/>
      <c r="G52" s="63"/>
      <c r="H52" s="63"/>
      <c r="I52" s="63"/>
      <c r="J52" s="1"/>
    </row>
    <row r="53" spans="5:10" hidden="1">
      <c r="E53" s="63"/>
      <c r="F53" s="63"/>
      <c r="G53" s="63"/>
      <c r="H53" s="63"/>
      <c r="I53" s="63"/>
      <c r="J53" s="1"/>
    </row>
    <row r="54" spans="5:10" hidden="1">
      <c r="E54" s="63"/>
      <c r="F54" s="63"/>
      <c r="G54" s="63"/>
      <c r="H54" s="63"/>
      <c r="I54" s="63"/>
      <c r="J54" s="1"/>
    </row>
    <row r="55" spans="5:10" hidden="1">
      <c r="E55" s="63"/>
      <c r="F55" s="63"/>
      <c r="G55" s="63"/>
      <c r="H55" s="63"/>
      <c r="I55" s="63"/>
      <c r="J55" s="1"/>
    </row>
    <row r="56" spans="5:10" hidden="1">
      <c r="E56" s="63"/>
      <c r="F56" s="63"/>
      <c r="G56" s="63"/>
      <c r="H56" s="63"/>
      <c r="I56" s="63"/>
      <c r="J56" s="1"/>
    </row>
    <row r="57" spans="5:10" hidden="1">
      <c r="E57" s="63"/>
      <c r="F57" s="63"/>
      <c r="G57" s="63"/>
      <c r="H57" s="63"/>
      <c r="I57" s="63"/>
      <c r="J57" s="1"/>
    </row>
    <row r="58" spans="5:10" hidden="1">
      <c r="E58" s="63"/>
      <c r="F58" s="63"/>
      <c r="G58" s="63"/>
      <c r="H58" s="63"/>
      <c r="I58" s="63"/>
      <c r="J58" s="1"/>
    </row>
    <row r="59" spans="5:10" hidden="1">
      <c r="E59" s="63"/>
      <c r="F59" s="63"/>
      <c r="G59" s="63"/>
      <c r="H59" s="63"/>
      <c r="I59" s="63"/>
      <c r="J59" s="1"/>
    </row>
    <row r="60" spans="5:10" hidden="1">
      <c r="E60" s="63"/>
      <c r="F60" s="63"/>
      <c r="G60" s="63"/>
      <c r="H60" s="63"/>
      <c r="I60" s="63"/>
      <c r="J60" s="1"/>
    </row>
    <row r="61" spans="5:10" hidden="1">
      <c r="E61" s="63"/>
      <c r="F61" s="63"/>
      <c r="G61" s="63"/>
      <c r="H61" s="63"/>
      <c r="I61" s="63"/>
      <c r="J61" s="1"/>
    </row>
    <row r="62" spans="5:10" hidden="1">
      <c r="E62" s="63"/>
      <c r="F62" s="63"/>
      <c r="G62" s="63"/>
      <c r="H62" s="63"/>
      <c r="I62" s="63"/>
      <c r="J62" s="1"/>
    </row>
    <row r="63" spans="5:10" hidden="1">
      <c r="E63" s="63"/>
      <c r="F63" s="63"/>
      <c r="G63" s="63"/>
      <c r="H63" s="63"/>
      <c r="I63" s="63"/>
      <c r="J63" s="1"/>
    </row>
    <row r="64" spans="5:10" hidden="1">
      <c r="E64" s="63"/>
      <c r="F64" s="63"/>
      <c r="G64" s="63"/>
      <c r="H64" s="63"/>
      <c r="I64" s="63"/>
      <c r="J64" s="1"/>
    </row>
    <row r="65" spans="5:10" hidden="1">
      <c r="E65" s="63"/>
      <c r="F65" s="63"/>
      <c r="G65" s="63"/>
      <c r="H65" s="63"/>
      <c r="I65" s="63"/>
      <c r="J65" s="1"/>
    </row>
    <row r="66" spans="5:10" hidden="1">
      <c r="E66" s="63"/>
      <c r="F66" s="63"/>
      <c r="G66" s="63"/>
      <c r="H66" s="63"/>
      <c r="I66" s="63"/>
      <c r="J66" s="1"/>
    </row>
    <row r="67" spans="5:10" hidden="1">
      <c r="E67" s="63"/>
      <c r="F67" s="63"/>
      <c r="G67" s="63"/>
      <c r="H67" s="63"/>
      <c r="I67" s="63"/>
      <c r="J67" s="1"/>
    </row>
    <row r="68" spans="5:10" hidden="1">
      <c r="E68" s="63"/>
      <c r="F68" s="63"/>
      <c r="G68" s="63"/>
      <c r="H68" s="63"/>
      <c r="I68" s="63"/>
      <c r="J68" s="1"/>
    </row>
    <row r="69" spans="5:10" hidden="1">
      <c r="E69" s="63"/>
      <c r="F69" s="63"/>
      <c r="G69" s="63"/>
      <c r="H69" s="63"/>
      <c r="I69" s="63"/>
      <c r="J69" s="1"/>
    </row>
    <row r="70" spans="5:10" hidden="1">
      <c r="E70" s="63"/>
      <c r="F70" s="63"/>
      <c r="G70" s="63"/>
      <c r="H70" s="63"/>
      <c r="I70" s="63"/>
      <c r="J70" s="1"/>
    </row>
    <row r="71" spans="5:10" hidden="1">
      <c r="E71" s="63"/>
      <c r="F71" s="63"/>
      <c r="G71" s="63"/>
      <c r="H71" s="63"/>
      <c r="I71" s="63"/>
      <c r="J71" s="1"/>
    </row>
    <row r="72" spans="5:10" hidden="1">
      <c r="E72" s="63"/>
      <c r="F72" s="63"/>
      <c r="G72" s="63"/>
      <c r="H72" s="63"/>
      <c r="I72" s="63"/>
      <c r="J72" s="1"/>
    </row>
    <row r="73" spans="5:10" hidden="1">
      <c r="E73" s="63"/>
      <c r="F73" s="63"/>
      <c r="G73" s="63"/>
      <c r="H73" s="63"/>
      <c r="I73" s="63"/>
      <c r="J73" s="1"/>
    </row>
    <row r="74" spans="5:10" hidden="1">
      <c r="E74" s="63"/>
      <c r="F74" s="63"/>
      <c r="G74" s="63"/>
      <c r="H74" s="63"/>
      <c r="I74" s="63"/>
      <c r="J74" s="1"/>
    </row>
    <row r="75" spans="5:10" hidden="1">
      <c r="E75" s="63"/>
      <c r="F75" s="63"/>
      <c r="G75" s="63"/>
      <c r="H75" s="63"/>
      <c r="I75" s="63"/>
      <c r="J75" s="1"/>
    </row>
    <row r="76" spans="5:10" hidden="1">
      <c r="E76" s="63"/>
      <c r="F76" s="63"/>
      <c r="G76" s="63"/>
      <c r="H76" s="63"/>
      <c r="I76" s="63"/>
      <c r="J76" s="1"/>
    </row>
    <row r="77" spans="5:10" hidden="1">
      <c r="E77" s="63"/>
      <c r="F77" s="63"/>
      <c r="G77" s="63"/>
      <c r="H77" s="63"/>
      <c r="I77" s="63"/>
      <c r="J77" s="1"/>
    </row>
    <row r="78" spans="5:10" hidden="1">
      <c r="E78" s="63"/>
      <c r="F78" s="63"/>
      <c r="G78" s="63"/>
      <c r="H78" s="63"/>
      <c r="I78" s="63"/>
      <c r="J78" s="1"/>
    </row>
    <row r="79" spans="5:10" hidden="1">
      <c r="E79" s="63"/>
      <c r="F79" s="63"/>
      <c r="G79" s="63"/>
      <c r="H79" s="63"/>
      <c r="I79" s="63"/>
      <c r="J79" s="1"/>
    </row>
    <row r="80" spans="5:10" hidden="1">
      <c r="E80" s="63"/>
      <c r="F80" s="63"/>
      <c r="G80" s="63"/>
      <c r="H80" s="63"/>
      <c r="I80" s="63"/>
      <c r="J80" s="1"/>
    </row>
    <row r="81" spans="1:11" hidden="1">
      <c r="E81" s="63"/>
      <c r="F81" s="63"/>
      <c r="G81" s="63"/>
      <c r="H81" s="63"/>
      <c r="I81" s="63"/>
      <c r="J81" s="1"/>
    </row>
    <row r="82" spans="1:11" hidden="1">
      <c r="E82" s="63"/>
      <c r="F82" s="63"/>
      <c r="G82" s="63"/>
      <c r="H82" s="63"/>
      <c r="I82" s="63"/>
      <c r="J82" s="1"/>
    </row>
    <row r="83" spans="1:11" hidden="1">
      <c r="E83" s="63"/>
      <c r="F83" s="63"/>
      <c r="G83" s="63"/>
      <c r="H83" s="63"/>
      <c r="I83" s="63"/>
      <c r="J83" s="1"/>
    </row>
    <row r="84" spans="1:11" hidden="1">
      <c r="E84" s="63"/>
      <c r="F84" s="63"/>
      <c r="G84" s="63"/>
      <c r="H84" s="63"/>
      <c r="I84" s="63"/>
      <c r="J84" s="1"/>
    </row>
    <row r="85" spans="1:11" hidden="1">
      <c r="E85" s="63"/>
      <c r="F85" s="63"/>
      <c r="G85" s="63"/>
      <c r="H85" s="63"/>
      <c r="I85" s="63"/>
      <c r="J85" s="1"/>
    </row>
    <row r="86" spans="1:11" hidden="1">
      <c r="E86" s="63"/>
      <c r="F86" s="63"/>
      <c r="G86" s="63"/>
      <c r="H86" s="63"/>
      <c r="I86" s="63"/>
      <c r="J86" s="1"/>
    </row>
    <row r="87" spans="1:11" ht="1.5" customHeight="1">
      <c r="E87" s="63"/>
      <c r="F87" s="63"/>
      <c r="G87" s="63"/>
      <c r="H87" s="63"/>
      <c r="I87" s="63"/>
      <c r="J87" s="1"/>
    </row>
    <row r="88" spans="1:11" hidden="1">
      <c r="E88" s="63"/>
      <c r="F88" s="63"/>
      <c r="G88" s="63"/>
      <c r="H88" s="63"/>
      <c r="I88" s="63"/>
      <c r="J88" s="1"/>
    </row>
    <row r="89" spans="1:11" hidden="1">
      <c r="E89" s="63"/>
      <c r="F89" s="63"/>
      <c r="G89" s="63"/>
      <c r="H89" s="63"/>
      <c r="I89" s="63"/>
      <c r="J89" s="1"/>
    </row>
    <row r="90" spans="1:11">
      <c r="A90" s="1"/>
      <c r="B90" s="1"/>
      <c r="C90" s="1"/>
      <c r="D90" s="1"/>
      <c r="E90" s="63"/>
      <c r="F90" s="63"/>
      <c r="G90" s="63"/>
      <c r="H90" s="63"/>
      <c r="I90" s="63"/>
      <c r="J90" s="1"/>
      <c r="K90" s="1"/>
    </row>
    <row r="91" spans="1:11" s="1" customFormat="1">
      <c r="E91" s="63"/>
      <c r="F91" s="63"/>
      <c r="G91" s="63"/>
      <c r="H91" s="63"/>
      <c r="I91" s="63"/>
    </row>
    <row r="92" spans="1:11" s="1" customFormat="1">
      <c r="E92" s="63"/>
      <c r="F92" s="63"/>
      <c r="G92" s="63"/>
      <c r="H92" s="63"/>
      <c r="I92" s="63"/>
    </row>
  </sheetData>
  <mergeCells count="7">
    <mergeCell ref="E16:I16"/>
    <mergeCell ref="E15:I15"/>
    <mergeCell ref="E2:I3"/>
    <mergeCell ref="E5:I7"/>
    <mergeCell ref="E12:I12"/>
    <mergeCell ref="E10:I10"/>
    <mergeCell ref="E11:I11"/>
  </mergeCells>
  <hyperlinks>
    <hyperlink ref="E10:I10" location="'Unidades Indexadas'!A1" display="Unidades Indexadas / CPI-linked" xr:uid="{00000000-0004-0000-0000-000000000000}"/>
    <hyperlink ref="E11:I11" location="'Unidades Previsionales'!A1" display="Unidades Previsionales / Nominal Wage-linked" xr:uid="{00000000-0004-0000-0000-000001000000}"/>
    <hyperlink ref="E12:I12" location="'Pesos Nominales'!A1" display="Pesos Nominales / Nominal Pesos" xr:uid="{00000000-0004-0000-0000-000002000000}"/>
    <hyperlink ref="E15:I15" r:id="rId1" display="Acceder a información histórica" xr:uid="{00000000-0004-0000-0000-000003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1296"/>
  <sheetViews>
    <sheetView zoomScaleNormal="100" workbookViewId="0">
      <pane ySplit="1" topLeftCell="A545" activePane="bottomLeft" state="frozen"/>
      <selection pane="bottomLeft" activeCell="I543" sqref="I543"/>
    </sheetView>
  </sheetViews>
  <sheetFormatPr baseColWidth="10" defaultColWidth="9.140625" defaultRowHeight="12.75" outlineLevelRow="2"/>
  <cols>
    <col min="1" max="1" width="16.28515625" style="51" customWidth="1"/>
    <col min="2" max="2" width="9.140625" style="51" customWidth="1"/>
    <col min="3" max="3" width="9.7109375" style="51" bestFit="1" customWidth="1"/>
    <col min="4" max="4" width="14" style="51" customWidth="1"/>
    <col min="5" max="5" width="12" style="51" customWidth="1"/>
    <col min="6" max="6" width="10" style="51" bestFit="1" customWidth="1"/>
    <col min="7" max="7" width="17" style="51" customWidth="1"/>
    <col min="8" max="8" width="17.28515625" style="51" bestFit="1" customWidth="1"/>
    <col min="9" max="9" width="21.7109375" style="52" customWidth="1"/>
    <col min="10" max="10" width="17.42578125" style="52" customWidth="1"/>
    <col min="11" max="11" width="22.5703125" style="51" customWidth="1"/>
    <col min="12" max="12" width="12.5703125" style="51" bestFit="1" customWidth="1"/>
    <col min="13" max="13" width="9.140625" style="51" customWidth="1"/>
    <col min="14" max="15" width="17.42578125" style="52" customWidth="1"/>
    <col min="16" max="16" width="17.28515625" style="53" bestFit="1" customWidth="1"/>
    <col min="17" max="18" width="9.140625" style="53" customWidth="1"/>
    <col min="19" max="19" width="15.5703125" style="53" bestFit="1" customWidth="1"/>
    <col min="20" max="20" width="15.140625" style="53" bestFit="1" customWidth="1"/>
    <col min="21" max="67" width="9.140625" style="53" customWidth="1"/>
    <col min="68" max="16384" width="9.140625" style="51"/>
  </cols>
  <sheetData>
    <row r="1" spans="1:67" s="8" customFormat="1" ht="39.950000000000003" customHeight="1">
      <c r="A1" s="6" t="s">
        <v>0</v>
      </c>
      <c r="B1" s="6" t="s">
        <v>1</v>
      </c>
      <c r="C1" s="6" t="s">
        <v>14</v>
      </c>
      <c r="D1" s="6" t="s">
        <v>12</v>
      </c>
      <c r="E1" s="6" t="s">
        <v>2</v>
      </c>
      <c r="F1" s="6" t="s">
        <v>3</v>
      </c>
      <c r="G1" s="6" t="s">
        <v>7</v>
      </c>
      <c r="H1" s="6" t="s">
        <v>8</v>
      </c>
      <c r="I1" s="6" t="s">
        <v>4</v>
      </c>
      <c r="J1" s="6" t="s">
        <v>13</v>
      </c>
      <c r="K1" s="6" t="s">
        <v>11</v>
      </c>
      <c r="L1" s="6" t="s">
        <v>5</v>
      </c>
      <c r="M1" s="6" t="s">
        <v>6</v>
      </c>
      <c r="N1" s="6" t="s">
        <v>9</v>
      </c>
      <c r="O1" s="6" t="s">
        <v>10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s="20" customFormat="1" ht="14.25" hidden="1" customHeight="1" outlineLevel="1">
      <c r="A2" s="9">
        <v>12</v>
      </c>
      <c r="B2" s="10">
        <v>4.25</v>
      </c>
      <c r="C2" s="11">
        <v>39514</v>
      </c>
      <c r="D2" s="11">
        <v>39510</v>
      </c>
      <c r="E2" s="11">
        <v>39514</v>
      </c>
      <c r="F2" s="11">
        <v>43897</v>
      </c>
      <c r="G2" s="12">
        <v>50000000</v>
      </c>
      <c r="H2" s="12">
        <v>125250000</v>
      </c>
      <c r="I2" s="13">
        <v>50000000</v>
      </c>
      <c r="J2" s="14" t="s">
        <v>18</v>
      </c>
      <c r="K2" s="15">
        <v>99.93</v>
      </c>
      <c r="L2" s="16">
        <v>0</v>
      </c>
      <c r="M2" s="15">
        <v>4.26</v>
      </c>
      <c r="N2" s="14" t="s">
        <v>18</v>
      </c>
      <c r="O2" s="17"/>
      <c r="P2" s="18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</row>
    <row r="3" spans="1:67" s="22" customFormat="1" ht="14.25" hidden="1" customHeight="1" outlineLevel="1">
      <c r="A3" s="9">
        <v>12</v>
      </c>
      <c r="B3" s="10">
        <v>4.25</v>
      </c>
      <c r="C3" s="11">
        <v>39514</v>
      </c>
      <c r="D3" s="11">
        <v>39517</v>
      </c>
      <c r="E3" s="11">
        <v>39521</v>
      </c>
      <c r="F3" s="11">
        <v>43897</v>
      </c>
      <c r="G3" s="12">
        <v>50000000</v>
      </c>
      <c r="H3" s="12">
        <v>155110000</v>
      </c>
      <c r="I3" s="13">
        <v>50000000</v>
      </c>
      <c r="J3" s="14" t="s">
        <v>18</v>
      </c>
      <c r="K3" s="15">
        <v>100.73</v>
      </c>
      <c r="L3" s="16">
        <v>0.08</v>
      </c>
      <c r="M3" s="15">
        <v>4.17</v>
      </c>
      <c r="N3" s="12" t="s">
        <v>18</v>
      </c>
      <c r="O3" s="17"/>
      <c r="P3" s="18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</row>
    <row r="4" spans="1:67" s="22" customFormat="1" ht="14.25" hidden="1" customHeight="1" outlineLevel="1">
      <c r="A4" s="9">
        <v>12</v>
      </c>
      <c r="B4" s="10">
        <v>4.25</v>
      </c>
      <c r="C4" s="11">
        <v>39514</v>
      </c>
      <c r="D4" s="11">
        <v>39531</v>
      </c>
      <c r="E4" s="11">
        <v>39535</v>
      </c>
      <c r="F4" s="11">
        <v>43897</v>
      </c>
      <c r="G4" s="12">
        <v>50000000</v>
      </c>
      <c r="H4" s="12">
        <v>173250000</v>
      </c>
      <c r="I4" s="13">
        <v>50000000</v>
      </c>
      <c r="J4" s="12" t="s">
        <v>18</v>
      </c>
      <c r="K4" s="15">
        <v>101.49</v>
      </c>
      <c r="L4" s="16">
        <v>0.24</v>
      </c>
      <c r="M4" s="15">
        <v>4.0999999999999996</v>
      </c>
      <c r="N4" s="12" t="s">
        <v>18</v>
      </c>
      <c r="O4" s="17"/>
      <c r="P4" s="23"/>
      <c r="Q4" s="21"/>
      <c r="R4" s="21"/>
      <c r="S4" s="21"/>
      <c r="T4" s="24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</row>
    <row r="5" spans="1:67" s="22" customFormat="1" ht="14.25" hidden="1" customHeight="1" outlineLevel="1">
      <c r="A5" s="9">
        <v>12</v>
      </c>
      <c r="B5" s="10">
        <v>4.25</v>
      </c>
      <c r="C5" s="11">
        <v>39514</v>
      </c>
      <c r="D5" s="11">
        <v>39538</v>
      </c>
      <c r="E5" s="11">
        <v>39542</v>
      </c>
      <c r="F5" s="11">
        <v>43897</v>
      </c>
      <c r="G5" s="12">
        <v>50000000</v>
      </c>
      <c r="H5" s="12">
        <v>115400000</v>
      </c>
      <c r="I5" s="13">
        <v>50000000</v>
      </c>
      <c r="J5" s="14" t="s">
        <v>18</v>
      </c>
      <c r="K5" s="15">
        <v>101.87</v>
      </c>
      <c r="L5" s="16">
        <v>0.32</v>
      </c>
      <c r="M5" s="15">
        <v>4.07</v>
      </c>
      <c r="N5" s="12" t="s">
        <v>18</v>
      </c>
      <c r="O5" s="17"/>
      <c r="P5" s="23"/>
      <c r="Q5" s="25"/>
      <c r="R5" s="21"/>
      <c r="S5" s="21"/>
      <c r="T5" s="24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</row>
    <row r="6" spans="1:67" s="22" customFormat="1" ht="14.25" hidden="1" customHeight="1" outlineLevel="1">
      <c r="A6" s="9">
        <v>12</v>
      </c>
      <c r="B6" s="10">
        <v>4.25</v>
      </c>
      <c r="C6" s="11">
        <v>39514</v>
      </c>
      <c r="D6" s="11">
        <v>39545</v>
      </c>
      <c r="E6" s="11">
        <v>39549</v>
      </c>
      <c r="F6" s="11">
        <v>43897</v>
      </c>
      <c r="G6" s="12">
        <v>50000000</v>
      </c>
      <c r="H6" s="12">
        <v>150870000</v>
      </c>
      <c r="I6" s="13">
        <v>50000000</v>
      </c>
      <c r="J6" s="14" t="s">
        <v>18</v>
      </c>
      <c r="K6" s="15">
        <v>103.65</v>
      </c>
      <c r="L6" s="16">
        <v>0.4</v>
      </c>
      <c r="M6" s="15">
        <v>3.88</v>
      </c>
      <c r="N6" s="12" t="s">
        <v>18</v>
      </c>
      <c r="O6" s="17"/>
      <c r="P6" s="23"/>
      <c r="Q6" s="25"/>
      <c r="R6" s="21"/>
      <c r="S6" s="21"/>
      <c r="T6" s="24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</row>
    <row r="7" spans="1:67" s="22" customFormat="1" ht="14.25" hidden="1" customHeight="1" outlineLevel="1">
      <c r="A7" s="9">
        <v>12</v>
      </c>
      <c r="B7" s="10">
        <v>4.25</v>
      </c>
      <c r="C7" s="11">
        <v>39514</v>
      </c>
      <c r="D7" s="11">
        <v>39552</v>
      </c>
      <c r="E7" s="11">
        <v>39556</v>
      </c>
      <c r="F7" s="11">
        <v>43897</v>
      </c>
      <c r="G7" s="12">
        <v>50000000</v>
      </c>
      <c r="H7" s="12">
        <v>149840000</v>
      </c>
      <c r="I7" s="13">
        <v>50000000</v>
      </c>
      <c r="J7" s="13" t="s">
        <v>18</v>
      </c>
      <c r="K7" s="15">
        <v>104.09</v>
      </c>
      <c r="L7" s="16">
        <v>0.49</v>
      </c>
      <c r="M7" s="15">
        <v>3.84</v>
      </c>
      <c r="N7" s="14" t="s">
        <v>18</v>
      </c>
      <c r="O7" s="17"/>
      <c r="P7" s="23"/>
      <c r="Q7" s="25"/>
      <c r="R7" s="21"/>
      <c r="S7" s="21"/>
      <c r="T7" s="24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</row>
    <row r="8" spans="1:67" s="20" customFormat="1" ht="14.25" hidden="1" customHeight="1" outlineLevel="1">
      <c r="A8" s="9">
        <v>12</v>
      </c>
      <c r="B8" s="10">
        <v>4.25</v>
      </c>
      <c r="C8" s="11">
        <v>39514</v>
      </c>
      <c r="D8" s="11">
        <v>39559</v>
      </c>
      <c r="E8" s="11">
        <v>39563</v>
      </c>
      <c r="F8" s="11">
        <v>43897</v>
      </c>
      <c r="G8" s="12">
        <v>50000000</v>
      </c>
      <c r="H8" s="12">
        <v>154630000</v>
      </c>
      <c r="I8" s="13">
        <v>50000000</v>
      </c>
      <c r="J8" s="14" t="s">
        <v>18</v>
      </c>
      <c r="K8" s="15">
        <v>104.77</v>
      </c>
      <c r="L8" s="16">
        <v>0.56999999999999995</v>
      </c>
      <c r="M8" s="15">
        <v>3.77</v>
      </c>
      <c r="N8" s="14" t="s">
        <v>18</v>
      </c>
      <c r="O8" s="17"/>
      <c r="P8" s="18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</row>
    <row r="9" spans="1:67" s="20" customFormat="1" ht="14.25" hidden="1" customHeight="1" outlineLevel="1">
      <c r="A9" s="9">
        <v>12</v>
      </c>
      <c r="B9" s="10">
        <v>4.25</v>
      </c>
      <c r="C9" s="11">
        <v>39514</v>
      </c>
      <c r="D9" s="11">
        <v>39566</v>
      </c>
      <c r="E9" s="11">
        <v>39570</v>
      </c>
      <c r="F9" s="11">
        <v>43897</v>
      </c>
      <c r="G9" s="12">
        <v>50000000</v>
      </c>
      <c r="H9" s="12">
        <v>149150000</v>
      </c>
      <c r="I9" s="13">
        <v>50000000</v>
      </c>
      <c r="J9" s="14" t="s">
        <v>18</v>
      </c>
      <c r="K9" s="15">
        <v>105.25</v>
      </c>
      <c r="L9" s="16">
        <v>0.65</v>
      </c>
      <c r="M9" s="15">
        <v>3.73</v>
      </c>
      <c r="N9" s="14" t="s">
        <v>18</v>
      </c>
      <c r="O9" s="17"/>
      <c r="P9" s="18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</row>
    <row r="10" spans="1:67" s="20" customFormat="1" ht="14.25" hidden="1" customHeight="1" outlineLevel="1">
      <c r="A10" s="9">
        <v>12</v>
      </c>
      <c r="B10" s="10">
        <v>4.25</v>
      </c>
      <c r="C10" s="11">
        <v>39514</v>
      </c>
      <c r="D10" s="11">
        <v>39573</v>
      </c>
      <c r="E10" s="11">
        <v>39577</v>
      </c>
      <c r="F10" s="11">
        <v>43897</v>
      </c>
      <c r="G10" s="12">
        <v>50000000</v>
      </c>
      <c r="H10" s="12">
        <v>135000000</v>
      </c>
      <c r="I10" s="13">
        <v>50000000</v>
      </c>
      <c r="J10" s="14" t="s">
        <v>18</v>
      </c>
      <c r="K10" s="15">
        <v>104.53</v>
      </c>
      <c r="L10" s="16">
        <v>0.73</v>
      </c>
      <c r="M10" s="15">
        <v>3.82</v>
      </c>
      <c r="N10" s="14" t="s">
        <v>18</v>
      </c>
      <c r="O10" s="17"/>
      <c r="P10" s="18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</row>
    <row r="11" spans="1:67" s="20" customFormat="1" ht="14.25" hidden="1" customHeight="1" outlineLevel="1">
      <c r="A11" s="9">
        <v>12</v>
      </c>
      <c r="B11" s="10">
        <v>4.25</v>
      </c>
      <c r="C11" s="11">
        <v>39514</v>
      </c>
      <c r="D11" s="11">
        <v>39580</v>
      </c>
      <c r="E11" s="11">
        <v>39584</v>
      </c>
      <c r="F11" s="11">
        <v>43897</v>
      </c>
      <c r="G11" s="12">
        <v>50000000</v>
      </c>
      <c r="H11" s="12">
        <v>155110000</v>
      </c>
      <c r="I11" s="13">
        <v>50000000</v>
      </c>
      <c r="J11" s="14" t="s">
        <v>18</v>
      </c>
      <c r="K11" s="15">
        <v>104.76</v>
      </c>
      <c r="L11" s="16">
        <v>0.81</v>
      </c>
      <c r="M11" s="15">
        <v>3.8</v>
      </c>
      <c r="N11" s="14" t="s">
        <v>18</v>
      </c>
      <c r="O11" s="17">
        <v>0</v>
      </c>
      <c r="P11" s="18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</row>
    <row r="12" spans="1:67" s="20" customFormat="1" ht="14.25" hidden="1" customHeight="1" outlineLevel="1">
      <c r="A12" s="9">
        <v>12</v>
      </c>
      <c r="B12" s="10">
        <v>4.25</v>
      </c>
      <c r="C12" s="11">
        <v>39514</v>
      </c>
      <c r="D12" s="11">
        <v>39587</v>
      </c>
      <c r="E12" s="11">
        <v>39591</v>
      </c>
      <c r="F12" s="11">
        <v>43897</v>
      </c>
      <c r="G12" s="12">
        <v>50000000</v>
      </c>
      <c r="H12" s="12">
        <v>100200000</v>
      </c>
      <c r="I12" s="13">
        <v>50000000</v>
      </c>
      <c r="J12" s="14" t="s">
        <v>18</v>
      </c>
      <c r="K12" s="15">
        <v>104.59</v>
      </c>
      <c r="L12" s="16">
        <v>0.89</v>
      </c>
      <c r="M12" s="15">
        <v>3.83</v>
      </c>
      <c r="N12" s="14" t="s">
        <v>18</v>
      </c>
      <c r="O12" s="17">
        <v>0</v>
      </c>
      <c r="P12" s="18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</row>
    <row r="13" spans="1:67" s="20" customFormat="1" ht="14.25" hidden="1" customHeight="1" outlineLevel="1">
      <c r="A13" s="9">
        <v>12</v>
      </c>
      <c r="B13" s="10">
        <v>4.25</v>
      </c>
      <c r="C13" s="11">
        <v>39514</v>
      </c>
      <c r="D13" s="11">
        <v>39594</v>
      </c>
      <c r="E13" s="11">
        <v>39598</v>
      </c>
      <c r="F13" s="11">
        <v>43897</v>
      </c>
      <c r="G13" s="12">
        <v>50000000</v>
      </c>
      <c r="H13" s="12">
        <v>107190000</v>
      </c>
      <c r="I13" s="13">
        <v>50000000</v>
      </c>
      <c r="J13" s="14" t="s">
        <v>18</v>
      </c>
      <c r="K13" s="15">
        <v>104.07</v>
      </c>
      <c r="L13" s="16">
        <v>0.97</v>
      </c>
      <c r="M13" s="15">
        <v>3.89</v>
      </c>
      <c r="N13" s="14" t="s">
        <v>18</v>
      </c>
      <c r="O13" s="17">
        <v>0</v>
      </c>
      <c r="P13" s="18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</row>
    <row r="14" spans="1:67" s="20" customFormat="1" ht="14.25" hidden="1" customHeight="1" outlineLevel="1">
      <c r="A14" s="9">
        <v>12</v>
      </c>
      <c r="B14" s="10">
        <v>4.25</v>
      </c>
      <c r="C14" s="11">
        <v>39514</v>
      </c>
      <c r="D14" s="11">
        <v>39601</v>
      </c>
      <c r="E14" s="11">
        <v>39605</v>
      </c>
      <c r="F14" s="11">
        <v>43897</v>
      </c>
      <c r="G14" s="12">
        <v>50000000</v>
      </c>
      <c r="H14" s="12">
        <v>125000000</v>
      </c>
      <c r="I14" s="13">
        <v>50000000</v>
      </c>
      <c r="J14" s="14" t="s">
        <v>18</v>
      </c>
      <c r="K14" s="15">
        <v>104.2</v>
      </c>
      <c r="L14" s="16">
        <v>1.05</v>
      </c>
      <c r="M14" s="15">
        <v>3.89</v>
      </c>
      <c r="N14" s="14" t="s">
        <v>18</v>
      </c>
      <c r="O14" s="17">
        <v>0</v>
      </c>
      <c r="P14" s="18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</row>
    <row r="15" spans="1:67" s="20" customFormat="1" ht="14.25" hidden="1" customHeight="1" outlineLevel="1">
      <c r="A15" s="9">
        <v>12</v>
      </c>
      <c r="B15" s="10">
        <v>4.25</v>
      </c>
      <c r="C15" s="11">
        <v>39514</v>
      </c>
      <c r="D15" s="11">
        <v>39608</v>
      </c>
      <c r="E15" s="11">
        <v>39612</v>
      </c>
      <c r="F15" s="11">
        <v>43897</v>
      </c>
      <c r="G15" s="12">
        <v>50000000</v>
      </c>
      <c r="H15" s="12">
        <v>120000000</v>
      </c>
      <c r="I15" s="13">
        <v>50000000</v>
      </c>
      <c r="J15" s="14" t="s">
        <v>18</v>
      </c>
      <c r="K15" s="15">
        <v>104.08</v>
      </c>
      <c r="L15" s="16">
        <v>1.1299999999999999</v>
      </c>
      <c r="M15" s="15">
        <v>3.91</v>
      </c>
      <c r="N15" s="14" t="s">
        <v>18</v>
      </c>
      <c r="O15" s="17">
        <v>0</v>
      </c>
      <c r="P15" s="18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</row>
    <row r="16" spans="1:67" s="20" customFormat="1" ht="14.25" hidden="1" customHeight="1" outlineLevel="1">
      <c r="A16" s="9">
        <v>12</v>
      </c>
      <c r="B16" s="10">
        <v>4.25</v>
      </c>
      <c r="C16" s="11">
        <v>39514</v>
      </c>
      <c r="D16" s="11">
        <v>39615</v>
      </c>
      <c r="E16" s="11">
        <v>39616</v>
      </c>
      <c r="F16" s="11">
        <v>43897</v>
      </c>
      <c r="G16" s="12">
        <v>50000000</v>
      </c>
      <c r="H16" s="12">
        <v>121360000</v>
      </c>
      <c r="I16" s="13">
        <v>50000000</v>
      </c>
      <c r="J16" s="14" t="s">
        <v>18</v>
      </c>
      <c r="K16" s="15">
        <v>105.58</v>
      </c>
      <c r="L16" s="16">
        <v>1.18</v>
      </c>
      <c r="M16" s="15">
        <v>3.75</v>
      </c>
      <c r="N16" s="14" t="s">
        <v>18</v>
      </c>
      <c r="O16" s="17">
        <v>0</v>
      </c>
      <c r="P16" s="18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</row>
    <row r="17" spans="1:67" s="20" customFormat="1" ht="14.25" hidden="1" customHeight="1" outlineLevel="1">
      <c r="A17" s="9">
        <v>12</v>
      </c>
      <c r="B17" s="10">
        <v>4.25</v>
      </c>
      <c r="C17" s="11">
        <v>39514</v>
      </c>
      <c r="D17" s="11">
        <v>39622</v>
      </c>
      <c r="E17" s="11">
        <v>39623</v>
      </c>
      <c r="F17" s="11">
        <v>43897</v>
      </c>
      <c r="G17" s="12">
        <v>50000000</v>
      </c>
      <c r="H17" s="12">
        <v>133100000</v>
      </c>
      <c r="I17" s="13">
        <v>50000000</v>
      </c>
      <c r="J17" s="14" t="s">
        <v>18</v>
      </c>
      <c r="K17" s="15">
        <v>106.07</v>
      </c>
      <c r="L17" s="16">
        <v>1.26</v>
      </c>
      <c r="M17" s="15">
        <v>3.7</v>
      </c>
      <c r="N17" s="14" t="s">
        <v>18</v>
      </c>
      <c r="O17" s="17">
        <v>0</v>
      </c>
      <c r="P17" s="18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</row>
    <row r="18" spans="1:67" s="20" customFormat="1" ht="14.25" hidden="1" customHeight="1" outlineLevel="1">
      <c r="A18" s="9">
        <v>12</v>
      </c>
      <c r="B18" s="10">
        <v>4.25</v>
      </c>
      <c r="C18" s="11">
        <v>39514</v>
      </c>
      <c r="D18" s="11">
        <v>39629</v>
      </c>
      <c r="E18" s="11">
        <v>39630</v>
      </c>
      <c r="F18" s="11">
        <v>43897</v>
      </c>
      <c r="G18" s="12">
        <v>50000000</v>
      </c>
      <c r="H18" s="12">
        <v>125000000</v>
      </c>
      <c r="I18" s="13">
        <v>50000000</v>
      </c>
      <c r="J18" s="14" t="s">
        <v>18</v>
      </c>
      <c r="K18" s="15">
        <v>104.56</v>
      </c>
      <c r="L18" s="16">
        <v>1.34</v>
      </c>
      <c r="M18" s="15">
        <v>3.88</v>
      </c>
      <c r="N18" s="14" t="s">
        <v>18</v>
      </c>
      <c r="O18" s="17">
        <v>0</v>
      </c>
      <c r="P18" s="18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</row>
    <row r="19" spans="1:67" s="20" customFormat="1" ht="14.25" hidden="1" customHeight="1" outlineLevel="1">
      <c r="A19" s="9">
        <v>12</v>
      </c>
      <c r="B19" s="10">
        <v>4.25</v>
      </c>
      <c r="C19" s="11">
        <v>39514</v>
      </c>
      <c r="D19" s="11">
        <v>39636</v>
      </c>
      <c r="E19" s="11">
        <v>39637</v>
      </c>
      <c r="F19" s="11">
        <v>43897</v>
      </c>
      <c r="G19" s="12">
        <v>50000000</v>
      </c>
      <c r="H19" s="12">
        <v>135500000</v>
      </c>
      <c r="I19" s="13">
        <v>50000000</v>
      </c>
      <c r="J19" s="14" t="s">
        <v>18</v>
      </c>
      <c r="K19" s="15">
        <v>104.37</v>
      </c>
      <c r="L19" s="16">
        <v>1.42</v>
      </c>
      <c r="M19" s="15">
        <v>3.91</v>
      </c>
      <c r="N19" s="14" t="s">
        <v>18</v>
      </c>
      <c r="O19" s="17">
        <v>0</v>
      </c>
      <c r="P19" s="18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</row>
    <row r="20" spans="1:67" s="20" customFormat="1" ht="14.25" hidden="1" customHeight="1" outlineLevel="1">
      <c r="A20" s="9">
        <v>12</v>
      </c>
      <c r="B20" s="10">
        <v>4.25</v>
      </c>
      <c r="C20" s="11">
        <v>39514</v>
      </c>
      <c r="D20" s="11">
        <v>39643</v>
      </c>
      <c r="E20" s="11">
        <v>39644</v>
      </c>
      <c r="F20" s="11">
        <v>43897</v>
      </c>
      <c r="G20" s="12">
        <v>50000000</v>
      </c>
      <c r="H20" s="12">
        <v>124010000</v>
      </c>
      <c r="I20" s="13">
        <v>50000000</v>
      </c>
      <c r="J20" s="14" t="s">
        <v>18</v>
      </c>
      <c r="K20" s="15">
        <v>103.66</v>
      </c>
      <c r="L20" s="16">
        <v>1.5</v>
      </c>
      <c r="M20" s="15">
        <v>4</v>
      </c>
      <c r="N20" s="14" t="s">
        <v>18</v>
      </c>
      <c r="O20" s="17">
        <v>0</v>
      </c>
      <c r="P20" s="18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</row>
    <row r="21" spans="1:67" s="20" customFormat="1" ht="14.25" hidden="1" customHeight="1" outlineLevel="1">
      <c r="A21" s="9">
        <v>12</v>
      </c>
      <c r="B21" s="10">
        <v>4.25</v>
      </c>
      <c r="C21" s="11">
        <v>39514</v>
      </c>
      <c r="D21" s="11">
        <v>39650</v>
      </c>
      <c r="E21" s="11">
        <v>39651</v>
      </c>
      <c r="F21" s="11">
        <v>43897</v>
      </c>
      <c r="G21" s="12">
        <v>50000000</v>
      </c>
      <c r="H21" s="12">
        <v>119000000</v>
      </c>
      <c r="I21" s="13">
        <v>50000000</v>
      </c>
      <c r="J21" s="14" t="s">
        <v>18</v>
      </c>
      <c r="K21" s="15">
        <v>103.39</v>
      </c>
      <c r="L21" s="16">
        <v>1.58</v>
      </c>
      <c r="M21" s="15">
        <v>4.04</v>
      </c>
      <c r="N21" s="14" t="s">
        <v>18</v>
      </c>
      <c r="O21" s="17">
        <v>0</v>
      </c>
      <c r="P21" s="18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</row>
    <row r="22" spans="1:67" s="20" customFormat="1" ht="14.25" hidden="1" customHeight="1" outlineLevel="1">
      <c r="A22" s="9">
        <v>12</v>
      </c>
      <c r="B22" s="10">
        <v>4.25</v>
      </c>
      <c r="C22" s="11">
        <v>39514</v>
      </c>
      <c r="D22" s="11">
        <v>39657</v>
      </c>
      <c r="E22" s="11">
        <v>39658</v>
      </c>
      <c r="F22" s="11">
        <v>43897</v>
      </c>
      <c r="G22" s="12">
        <v>50000000</v>
      </c>
      <c r="H22" s="12">
        <v>174100000</v>
      </c>
      <c r="I22" s="13">
        <v>50000000</v>
      </c>
      <c r="J22" s="14" t="s">
        <v>18</v>
      </c>
      <c r="K22" s="15">
        <v>104.23</v>
      </c>
      <c r="L22" s="16">
        <v>1.66</v>
      </c>
      <c r="M22" s="15">
        <v>3.95</v>
      </c>
      <c r="N22" s="14" t="s">
        <v>18</v>
      </c>
      <c r="O22" s="17">
        <v>0</v>
      </c>
      <c r="P22" s="18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</row>
    <row r="23" spans="1:67" s="20" customFormat="1" ht="14.25" hidden="1" customHeight="1" outlineLevel="1">
      <c r="A23" s="9">
        <v>12</v>
      </c>
      <c r="B23" s="10">
        <v>4.25</v>
      </c>
      <c r="C23" s="11">
        <v>39514</v>
      </c>
      <c r="D23" s="11">
        <v>39664</v>
      </c>
      <c r="E23" s="11">
        <v>39665</v>
      </c>
      <c r="F23" s="11">
        <v>43897</v>
      </c>
      <c r="G23" s="12">
        <v>50000000</v>
      </c>
      <c r="H23" s="12">
        <v>130390000</v>
      </c>
      <c r="I23" s="13">
        <v>50000000</v>
      </c>
      <c r="J23" s="14" t="s">
        <v>18</v>
      </c>
      <c r="K23" s="15">
        <v>104.31</v>
      </c>
      <c r="L23" s="16">
        <v>1.74</v>
      </c>
      <c r="M23" s="15">
        <v>3.95</v>
      </c>
      <c r="N23" s="14" t="s">
        <v>18</v>
      </c>
      <c r="O23" s="17">
        <v>0</v>
      </c>
      <c r="P23" s="18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</row>
    <row r="24" spans="1:67" s="20" customFormat="1" ht="14.25" hidden="1" customHeight="1" outlineLevel="1">
      <c r="A24" s="9">
        <v>12</v>
      </c>
      <c r="B24" s="10">
        <v>4.25</v>
      </c>
      <c r="C24" s="11">
        <v>39514</v>
      </c>
      <c r="D24" s="11">
        <v>39671</v>
      </c>
      <c r="E24" s="11">
        <v>39672</v>
      </c>
      <c r="F24" s="11">
        <v>43897</v>
      </c>
      <c r="G24" s="12">
        <v>50000000</v>
      </c>
      <c r="H24" s="12">
        <v>125000000</v>
      </c>
      <c r="I24" s="13">
        <v>50000000</v>
      </c>
      <c r="J24" s="14" t="s">
        <v>18</v>
      </c>
      <c r="K24" s="15">
        <v>104.82</v>
      </c>
      <c r="L24" s="16">
        <v>1.82</v>
      </c>
      <c r="M24" s="15">
        <v>3.9</v>
      </c>
      <c r="N24" s="14" t="s">
        <v>18</v>
      </c>
      <c r="O24" s="17">
        <v>0</v>
      </c>
      <c r="P24" s="18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</row>
    <row r="25" spans="1:67" s="20" customFormat="1" ht="14.25" hidden="1" customHeight="1" outlineLevel="1">
      <c r="A25" s="9">
        <v>12</v>
      </c>
      <c r="B25" s="10">
        <v>4.25</v>
      </c>
      <c r="C25" s="11">
        <v>39514</v>
      </c>
      <c r="D25" s="11">
        <v>39678</v>
      </c>
      <c r="E25" s="11">
        <v>39679</v>
      </c>
      <c r="F25" s="11">
        <v>43897</v>
      </c>
      <c r="G25" s="12">
        <v>50000000</v>
      </c>
      <c r="H25" s="12">
        <v>120850000</v>
      </c>
      <c r="I25" s="13">
        <v>50000000</v>
      </c>
      <c r="J25" s="14" t="s">
        <v>18</v>
      </c>
      <c r="K25" s="15">
        <v>104.45</v>
      </c>
      <c r="L25" s="16">
        <v>1.91</v>
      </c>
      <c r="M25" s="15">
        <v>3.95</v>
      </c>
      <c r="N25" s="14" t="s">
        <v>18</v>
      </c>
      <c r="O25" s="17">
        <v>0</v>
      </c>
      <c r="P25" s="18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</row>
    <row r="26" spans="1:67" s="20" customFormat="1" ht="14.25" hidden="1" customHeight="1" outlineLevel="1">
      <c r="A26" s="9">
        <v>12</v>
      </c>
      <c r="B26" s="10">
        <v>4.25</v>
      </c>
      <c r="C26" s="11">
        <v>39514</v>
      </c>
      <c r="D26" s="11">
        <v>39686</v>
      </c>
      <c r="E26" s="11">
        <v>39687</v>
      </c>
      <c r="F26" s="11">
        <v>43897</v>
      </c>
      <c r="G26" s="12">
        <v>50000000</v>
      </c>
      <c r="H26" s="12">
        <v>110210000</v>
      </c>
      <c r="I26" s="13">
        <v>50000000</v>
      </c>
      <c r="J26" s="14" t="s">
        <v>18</v>
      </c>
      <c r="K26" s="15">
        <v>103.38</v>
      </c>
      <c r="L26" s="16">
        <v>2</v>
      </c>
      <c r="M26" s="15">
        <v>4.09</v>
      </c>
      <c r="N26" s="14" t="s">
        <v>18</v>
      </c>
      <c r="O26" s="17">
        <v>0</v>
      </c>
      <c r="P26" s="18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</row>
    <row r="27" spans="1:67" s="20" customFormat="1" ht="14.25" hidden="1" customHeight="1" outlineLevel="1">
      <c r="A27" s="9">
        <v>12</v>
      </c>
      <c r="B27" s="10">
        <v>4.25</v>
      </c>
      <c r="C27" s="11">
        <v>39514</v>
      </c>
      <c r="D27" s="11">
        <v>39692</v>
      </c>
      <c r="E27" s="11">
        <v>39693</v>
      </c>
      <c r="F27" s="11">
        <v>43897</v>
      </c>
      <c r="G27" s="12">
        <v>50000000</v>
      </c>
      <c r="H27" s="12">
        <v>102500000</v>
      </c>
      <c r="I27" s="13">
        <v>50000000</v>
      </c>
      <c r="J27" s="14" t="s">
        <v>18</v>
      </c>
      <c r="K27" s="15">
        <v>103.02</v>
      </c>
      <c r="L27" s="16">
        <v>2.0699999999999998</v>
      </c>
      <c r="M27" s="15">
        <v>4.1399999999999997</v>
      </c>
      <c r="N27" s="14" t="s">
        <v>18</v>
      </c>
      <c r="O27" s="17">
        <v>0</v>
      </c>
      <c r="P27" s="18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</row>
    <row r="28" spans="1:67" s="20" customFormat="1" ht="14.25" hidden="1" customHeight="1" outlineLevel="1">
      <c r="A28" s="9">
        <v>12</v>
      </c>
      <c r="B28" s="10">
        <v>4.25</v>
      </c>
      <c r="C28" s="11">
        <v>39514</v>
      </c>
      <c r="D28" s="11">
        <v>39699</v>
      </c>
      <c r="E28" s="11">
        <v>39700</v>
      </c>
      <c r="F28" s="11">
        <v>43897</v>
      </c>
      <c r="G28" s="12">
        <v>50000000</v>
      </c>
      <c r="H28" s="12">
        <v>74960000</v>
      </c>
      <c r="I28" s="13">
        <v>24960000</v>
      </c>
      <c r="J28" s="14" t="s">
        <v>18</v>
      </c>
      <c r="K28" s="15">
        <v>99.62</v>
      </c>
      <c r="L28" s="16">
        <v>0.02</v>
      </c>
      <c r="M28" s="15">
        <v>4.3</v>
      </c>
      <c r="N28" s="14" t="s">
        <v>18</v>
      </c>
      <c r="O28" s="17">
        <v>0</v>
      </c>
      <c r="P28" s="18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</row>
    <row r="29" spans="1:67" s="20" customFormat="1" ht="14.25" hidden="1" customHeight="1" outlineLevel="1">
      <c r="A29" s="26">
        <v>12</v>
      </c>
      <c r="B29" s="27">
        <v>4.25</v>
      </c>
      <c r="C29" s="28">
        <v>39514</v>
      </c>
      <c r="D29" s="28" t="s">
        <v>15</v>
      </c>
      <c r="E29" s="28">
        <v>42215</v>
      </c>
      <c r="F29" s="28"/>
      <c r="G29" s="29"/>
      <c r="H29" s="29"/>
      <c r="I29" s="30">
        <v>-33696390</v>
      </c>
      <c r="J29" s="31"/>
      <c r="K29" s="32"/>
      <c r="L29" s="33"/>
      <c r="M29" s="32"/>
      <c r="N29" s="30"/>
      <c r="O29" s="34"/>
      <c r="P29" s="18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</row>
    <row r="30" spans="1:67" s="20" customFormat="1" ht="14.25" hidden="1" customHeight="1" outlineLevel="1">
      <c r="A30" s="26">
        <v>12</v>
      </c>
      <c r="B30" s="27">
        <v>4.25</v>
      </c>
      <c r="C30" s="28">
        <v>39514</v>
      </c>
      <c r="D30" s="28" t="s">
        <v>15</v>
      </c>
      <c r="E30" s="28">
        <v>42907</v>
      </c>
      <c r="F30" s="28"/>
      <c r="G30" s="29"/>
      <c r="H30" s="29"/>
      <c r="I30" s="30">
        <v>-5100000</v>
      </c>
      <c r="J30" s="31"/>
      <c r="K30" s="32"/>
      <c r="L30" s="33"/>
      <c r="M30" s="32"/>
      <c r="N30" s="30"/>
      <c r="O30" s="34"/>
      <c r="P30" s="18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</row>
    <row r="31" spans="1:67" s="20" customFormat="1" ht="14.25" hidden="1" customHeight="1" outlineLevel="1">
      <c r="A31" s="26">
        <v>12</v>
      </c>
      <c r="B31" s="27">
        <v>4.25</v>
      </c>
      <c r="C31" s="28">
        <v>39514</v>
      </c>
      <c r="D31" s="28" t="s">
        <v>16</v>
      </c>
      <c r="E31" s="28">
        <v>43166</v>
      </c>
      <c r="F31" s="28"/>
      <c r="G31" s="29"/>
      <c r="H31" s="29"/>
      <c r="I31" s="30">
        <v>-428721203.33333302</v>
      </c>
      <c r="J31" s="31"/>
      <c r="K31" s="32"/>
      <c r="L31" s="33"/>
      <c r="M31" s="32"/>
      <c r="N31" s="30"/>
      <c r="O31" s="34"/>
      <c r="P31" s="18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</row>
    <row r="32" spans="1:67" s="20" customFormat="1" ht="14.25" hidden="1" customHeight="1" outlineLevel="1">
      <c r="A32" s="26">
        <v>12</v>
      </c>
      <c r="B32" s="27">
        <v>4.25</v>
      </c>
      <c r="C32" s="28">
        <v>39514</v>
      </c>
      <c r="D32" s="28" t="s">
        <v>15</v>
      </c>
      <c r="E32" s="28">
        <v>43427</v>
      </c>
      <c r="F32" s="28"/>
      <c r="G32" s="29"/>
      <c r="H32" s="29"/>
      <c r="I32" s="30">
        <v>-123371900</v>
      </c>
      <c r="J32" s="31"/>
      <c r="K32" s="32"/>
      <c r="L32" s="33"/>
      <c r="M32" s="32"/>
      <c r="N32" s="30"/>
      <c r="O32" s="34"/>
      <c r="P32" s="18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</row>
    <row r="33" spans="1:67" s="20" customFormat="1" ht="14.25" hidden="1" customHeight="1" outlineLevel="1">
      <c r="A33" s="26">
        <v>12</v>
      </c>
      <c r="B33" s="27">
        <v>4.25</v>
      </c>
      <c r="C33" s="28">
        <v>39514</v>
      </c>
      <c r="D33" s="28" t="s">
        <v>16</v>
      </c>
      <c r="E33" s="28">
        <v>43531</v>
      </c>
      <c r="F33" s="28"/>
      <c r="G33" s="29"/>
      <c r="H33" s="29"/>
      <c r="I33" s="30">
        <v>-367035253.55000001</v>
      </c>
      <c r="J33" s="31"/>
      <c r="K33" s="32"/>
      <c r="L33" s="33"/>
      <c r="M33" s="32"/>
      <c r="N33" s="30"/>
      <c r="O33" s="34"/>
      <c r="P33" s="18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</row>
    <row r="34" spans="1:67" s="20" customFormat="1" ht="14.25" hidden="1" customHeight="1" outlineLevel="1">
      <c r="A34" s="26">
        <v>12</v>
      </c>
      <c r="B34" s="27">
        <v>4.25</v>
      </c>
      <c r="C34" s="28">
        <v>39514</v>
      </c>
      <c r="D34" s="28" t="s">
        <v>15</v>
      </c>
      <c r="E34" s="28">
        <v>43599</v>
      </c>
      <c r="F34" s="28"/>
      <c r="G34" s="29"/>
      <c r="H34" s="29"/>
      <c r="I34" s="30">
        <v>-123607900</v>
      </c>
      <c r="J34" s="31"/>
      <c r="K34" s="32"/>
      <c r="L34" s="33"/>
      <c r="M34" s="32"/>
      <c r="N34" s="30"/>
      <c r="O34" s="34"/>
      <c r="P34" s="18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</row>
    <row r="35" spans="1:67" s="20" customFormat="1" ht="14.25" hidden="1" customHeight="1" outlineLevel="1">
      <c r="A35" s="26">
        <v>12</v>
      </c>
      <c r="B35" s="27">
        <v>4.25</v>
      </c>
      <c r="C35" s="28">
        <v>39514</v>
      </c>
      <c r="D35" s="28" t="s">
        <v>15</v>
      </c>
      <c r="E35" s="28">
        <v>43663</v>
      </c>
      <c r="F35" s="28"/>
      <c r="G35" s="29"/>
      <c r="H35" s="29"/>
      <c r="I35" s="30">
        <v>-42392427</v>
      </c>
      <c r="J35" s="31"/>
      <c r="K35" s="32"/>
      <c r="L35" s="33"/>
      <c r="M35" s="32"/>
      <c r="N35" s="30"/>
      <c r="O35" s="34"/>
      <c r="P35" s="18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</row>
    <row r="36" spans="1:67" s="20" customFormat="1" ht="14.25" hidden="1" customHeight="1" outlineLevel="1">
      <c r="A36" s="26">
        <v>12</v>
      </c>
      <c r="B36" s="27">
        <v>4.25</v>
      </c>
      <c r="C36" s="28">
        <v>39514</v>
      </c>
      <c r="D36" s="28" t="s">
        <v>15</v>
      </c>
      <c r="E36" s="28">
        <v>43677</v>
      </c>
      <c r="F36" s="28"/>
      <c r="G36" s="29"/>
      <c r="H36" s="29"/>
      <c r="I36" s="30">
        <v>-20615000</v>
      </c>
      <c r="J36" s="31"/>
      <c r="K36" s="32"/>
      <c r="L36" s="33"/>
      <c r="M36" s="32"/>
      <c r="N36" s="30"/>
      <c r="O36" s="34"/>
      <c r="P36" s="18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</row>
    <row r="37" spans="1:67" s="20" customFormat="1" ht="14.25" hidden="1" customHeight="1" outlineLevel="1">
      <c r="A37" s="26">
        <v>12</v>
      </c>
      <c r="B37" s="27">
        <v>4.25</v>
      </c>
      <c r="C37" s="28">
        <v>39514</v>
      </c>
      <c r="D37" s="28" t="s">
        <v>15</v>
      </c>
      <c r="E37" s="28">
        <v>43698</v>
      </c>
      <c r="F37" s="28"/>
      <c r="G37" s="29"/>
      <c r="H37" s="29"/>
      <c r="I37" s="30">
        <v>-34538000</v>
      </c>
      <c r="J37" s="31"/>
      <c r="K37" s="32"/>
      <c r="L37" s="33"/>
      <c r="M37" s="32"/>
      <c r="N37" s="30"/>
      <c r="O37" s="34"/>
      <c r="P37" s="18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</row>
    <row r="38" spans="1:67" s="20" customFormat="1" ht="14.25" hidden="1" customHeight="1" outlineLevel="1">
      <c r="A38" s="26">
        <v>12</v>
      </c>
      <c r="B38" s="27">
        <v>4.25</v>
      </c>
      <c r="C38" s="28">
        <v>39514</v>
      </c>
      <c r="D38" s="28" t="s">
        <v>15</v>
      </c>
      <c r="E38" s="28">
        <v>43698</v>
      </c>
      <c r="F38" s="28"/>
      <c r="G38" s="29"/>
      <c r="H38" s="29"/>
      <c r="I38" s="30">
        <v>-13260000</v>
      </c>
      <c r="J38" s="31"/>
      <c r="K38" s="32"/>
      <c r="L38" s="33"/>
      <c r="M38" s="32"/>
      <c r="N38" s="30"/>
      <c r="O38" s="34"/>
      <c r="P38" s="18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</row>
    <row r="39" spans="1:67" s="20" customFormat="1" ht="14.25" hidden="1" customHeight="1" outlineLevel="1">
      <c r="A39" s="26">
        <v>12</v>
      </c>
      <c r="B39" s="27">
        <v>4.25</v>
      </c>
      <c r="C39" s="28">
        <v>39514</v>
      </c>
      <c r="D39" s="28" t="s">
        <v>16</v>
      </c>
      <c r="E39" s="28">
        <v>43897</v>
      </c>
      <c r="F39" s="28"/>
      <c r="G39" s="29"/>
      <c r="H39" s="29"/>
      <c r="I39" s="30">
        <v>-132621926.116667</v>
      </c>
      <c r="J39" s="31"/>
      <c r="K39" s="32"/>
      <c r="L39" s="33"/>
      <c r="M39" s="32"/>
      <c r="N39" s="30"/>
      <c r="O39" s="34"/>
      <c r="P39" s="18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</row>
    <row r="40" spans="1:67" s="19" customFormat="1" ht="14.25" customHeight="1" collapsed="1">
      <c r="A40" s="35" t="s">
        <v>24</v>
      </c>
      <c r="B40" s="36"/>
      <c r="C40" s="37"/>
      <c r="D40" s="37" t="s">
        <v>23</v>
      </c>
      <c r="E40" s="37"/>
      <c r="F40" s="37"/>
      <c r="G40" s="37"/>
      <c r="H40" s="38"/>
      <c r="I40" s="39">
        <v>0</v>
      </c>
      <c r="J40" s="38"/>
      <c r="K40" s="40"/>
      <c r="L40" s="41"/>
      <c r="M40" s="40"/>
      <c r="N40" s="42"/>
      <c r="O40" s="38"/>
      <c r="P40" s="18"/>
    </row>
    <row r="41" spans="1:67" s="20" customFormat="1" ht="14.25" hidden="1" customHeight="1" outlineLevel="1">
      <c r="A41" s="9">
        <v>13</v>
      </c>
      <c r="B41" s="10">
        <v>4</v>
      </c>
      <c r="C41" s="11">
        <v>40323</v>
      </c>
      <c r="D41" s="11">
        <v>40322</v>
      </c>
      <c r="E41" s="11">
        <v>40323</v>
      </c>
      <c r="F41" s="11">
        <v>45802</v>
      </c>
      <c r="G41" s="12">
        <v>100000000</v>
      </c>
      <c r="H41" s="12">
        <v>191870000</v>
      </c>
      <c r="I41" s="13">
        <v>100590000</v>
      </c>
      <c r="J41" s="14" t="s">
        <v>18</v>
      </c>
      <c r="K41" s="15">
        <v>95.8</v>
      </c>
      <c r="L41" s="16">
        <v>0</v>
      </c>
      <c r="M41" s="15">
        <v>4.4000000000000004</v>
      </c>
      <c r="N41" s="13" t="s">
        <v>18</v>
      </c>
      <c r="O41" s="17">
        <v>0</v>
      </c>
      <c r="P41" s="18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</row>
    <row r="42" spans="1:67" s="20" customFormat="1" ht="14.25" hidden="1" customHeight="1" outlineLevel="1">
      <c r="A42" s="9">
        <v>13</v>
      </c>
      <c r="B42" s="10">
        <v>4</v>
      </c>
      <c r="C42" s="11">
        <v>40323</v>
      </c>
      <c r="D42" s="11">
        <v>40329</v>
      </c>
      <c r="E42" s="11">
        <v>40330</v>
      </c>
      <c r="F42" s="11">
        <v>45802</v>
      </c>
      <c r="G42" s="12">
        <v>100000000</v>
      </c>
      <c r="H42" s="12">
        <v>194370000</v>
      </c>
      <c r="I42" s="13">
        <v>110000000</v>
      </c>
      <c r="J42" s="14" t="s">
        <v>18</v>
      </c>
      <c r="K42" s="15">
        <v>96.36</v>
      </c>
      <c r="L42" s="16">
        <v>0.08</v>
      </c>
      <c r="M42" s="15">
        <v>4.3499999999999996</v>
      </c>
      <c r="N42" s="13" t="s">
        <v>18</v>
      </c>
      <c r="O42" s="17">
        <v>0</v>
      </c>
      <c r="P42" s="18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</row>
    <row r="43" spans="1:67" s="20" customFormat="1" ht="14.25" hidden="1" customHeight="1" outlineLevel="1">
      <c r="A43" s="9">
        <v>13</v>
      </c>
      <c r="B43" s="10">
        <v>4</v>
      </c>
      <c r="C43" s="11">
        <v>40323</v>
      </c>
      <c r="D43" s="11">
        <v>40336</v>
      </c>
      <c r="E43" s="11">
        <v>40337</v>
      </c>
      <c r="F43" s="11">
        <v>45802</v>
      </c>
      <c r="G43" s="12">
        <v>100000000</v>
      </c>
      <c r="H43" s="12">
        <v>217750000</v>
      </c>
      <c r="I43" s="13">
        <v>200000000</v>
      </c>
      <c r="J43" s="14" t="s">
        <v>18</v>
      </c>
      <c r="K43" s="15">
        <v>94.55</v>
      </c>
      <c r="L43" s="16">
        <v>0.15</v>
      </c>
      <c r="M43" s="15">
        <v>4.54</v>
      </c>
      <c r="N43" s="13" t="s">
        <v>18</v>
      </c>
      <c r="O43" s="17">
        <v>0</v>
      </c>
      <c r="P43" s="18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</row>
    <row r="44" spans="1:67" s="20" customFormat="1" ht="14.25" hidden="1" customHeight="1" outlineLevel="1">
      <c r="A44" s="9">
        <v>13</v>
      </c>
      <c r="B44" s="10">
        <v>4</v>
      </c>
      <c r="C44" s="11">
        <v>40323</v>
      </c>
      <c r="D44" s="11">
        <v>40343</v>
      </c>
      <c r="E44" s="11">
        <v>40344</v>
      </c>
      <c r="F44" s="11">
        <v>45802</v>
      </c>
      <c r="G44" s="12">
        <v>100000000</v>
      </c>
      <c r="H44" s="12">
        <v>229370000</v>
      </c>
      <c r="I44" s="13">
        <v>104370000</v>
      </c>
      <c r="J44" s="14" t="s">
        <v>18</v>
      </c>
      <c r="K44" s="15">
        <v>94.91</v>
      </c>
      <c r="L44" s="16">
        <v>0.23</v>
      </c>
      <c r="M44" s="15">
        <v>4.51</v>
      </c>
      <c r="N44" s="13" t="s">
        <v>18</v>
      </c>
      <c r="O44" s="17">
        <v>0</v>
      </c>
      <c r="P44" s="18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</row>
    <row r="45" spans="1:67" s="20" customFormat="1" ht="14.25" hidden="1" customHeight="1" outlineLevel="1">
      <c r="A45" s="9">
        <v>13</v>
      </c>
      <c r="B45" s="10">
        <v>4</v>
      </c>
      <c r="C45" s="11">
        <v>40323</v>
      </c>
      <c r="D45" s="11">
        <v>40350</v>
      </c>
      <c r="E45" s="11">
        <v>40351</v>
      </c>
      <c r="F45" s="11">
        <v>45802</v>
      </c>
      <c r="G45" s="12">
        <v>100000000</v>
      </c>
      <c r="H45" s="12">
        <v>419820000</v>
      </c>
      <c r="I45" s="13">
        <v>108250000</v>
      </c>
      <c r="J45" s="14" t="s">
        <v>18</v>
      </c>
      <c r="K45" s="15">
        <v>99.41</v>
      </c>
      <c r="L45" s="16">
        <v>0.3</v>
      </c>
      <c r="M45" s="15">
        <v>4.08</v>
      </c>
      <c r="N45" s="13" t="s">
        <v>18</v>
      </c>
      <c r="O45" s="17">
        <v>0</v>
      </c>
      <c r="P45" s="18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</row>
    <row r="46" spans="1:67" s="20" customFormat="1" ht="14.25" hidden="1" customHeight="1" outlineLevel="1">
      <c r="A46" s="9">
        <v>13</v>
      </c>
      <c r="B46" s="10">
        <v>4</v>
      </c>
      <c r="C46" s="11">
        <v>40323</v>
      </c>
      <c r="D46" s="11">
        <v>40357</v>
      </c>
      <c r="E46" s="11">
        <v>40358</v>
      </c>
      <c r="F46" s="11">
        <v>45802</v>
      </c>
      <c r="G46" s="12">
        <v>100000000</v>
      </c>
      <c r="H46" s="12">
        <v>291790000</v>
      </c>
      <c r="I46" s="13">
        <v>100250000</v>
      </c>
      <c r="J46" s="14" t="s">
        <v>18</v>
      </c>
      <c r="K46" s="15">
        <v>103</v>
      </c>
      <c r="L46" s="16">
        <v>0.38</v>
      </c>
      <c r="M46" s="15">
        <v>3.75</v>
      </c>
      <c r="N46" s="13" t="s">
        <v>18</v>
      </c>
      <c r="O46" s="17">
        <v>0</v>
      </c>
      <c r="P46" s="18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</row>
    <row r="47" spans="1:67" s="20" customFormat="1" ht="14.25" hidden="1" customHeight="1" outlineLevel="1">
      <c r="A47" s="9">
        <v>13</v>
      </c>
      <c r="B47" s="10">
        <v>4</v>
      </c>
      <c r="C47" s="11">
        <v>40323</v>
      </c>
      <c r="D47" s="11">
        <v>40364</v>
      </c>
      <c r="E47" s="11">
        <v>40365</v>
      </c>
      <c r="F47" s="11">
        <v>45802</v>
      </c>
      <c r="G47" s="12">
        <v>100000000</v>
      </c>
      <c r="H47" s="12">
        <v>223730000</v>
      </c>
      <c r="I47" s="13">
        <v>101310000</v>
      </c>
      <c r="J47" s="14" t="s">
        <v>18</v>
      </c>
      <c r="K47" s="15">
        <v>103.16</v>
      </c>
      <c r="L47" s="16">
        <v>0.46</v>
      </c>
      <c r="M47" s="15">
        <v>3.75</v>
      </c>
      <c r="N47" s="13" t="s">
        <v>18</v>
      </c>
      <c r="O47" s="17">
        <v>0</v>
      </c>
      <c r="P47" s="18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</row>
    <row r="48" spans="1:67" s="20" customFormat="1" ht="14.25" hidden="1" customHeight="1" outlineLevel="1">
      <c r="A48" s="9">
        <v>13</v>
      </c>
      <c r="B48" s="10">
        <v>4</v>
      </c>
      <c r="C48" s="11">
        <v>40323</v>
      </c>
      <c r="D48" s="11">
        <v>40371</v>
      </c>
      <c r="E48" s="11">
        <v>40372</v>
      </c>
      <c r="F48" s="11">
        <v>45802</v>
      </c>
      <c r="G48" s="12">
        <v>100000000</v>
      </c>
      <c r="H48" s="12">
        <v>161990000</v>
      </c>
      <c r="I48" s="13">
        <v>100000000</v>
      </c>
      <c r="J48" s="14" t="s">
        <v>18</v>
      </c>
      <c r="K48" s="15">
        <v>102.23</v>
      </c>
      <c r="L48" s="16">
        <v>0.53</v>
      </c>
      <c r="M48" s="15">
        <v>3.84</v>
      </c>
      <c r="N48" s="13" t="s">
        <v>18</v>
      </c>
      <c r="O48" s="17">
        <v>0</v>
      </c>
      <c r="P48" s="18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</row>
    <row r="49" spans="1:67" s="20" customFormat="1" ht="14.25" hidden="1" customHeight="1" outlineLevel="1">
      <c r="A49" s="9">
        <v>13</v>
      </c>
      <c r="B49" s="10">
        <v>4</v>
      </c>
      <c r="C49" s="11">
        <v>40323</v>
      </c>
      <c r="D49" s="11">
        <v>40378</v>
      </c>
      <c r="E49" s="11">
        <v>40379</v>
      </c>
      <c r="F49" s="11">
        <v>45802</v>
      </c>
      <c r="G49" s="12">
        <v>100000000</v>
      </c>
      <c r="H49" s="12">
        <v>85000000</v>
      </c>
      <c r="I49" s="13">
        <v>35000000</v>
      </c>
      <c r="J49" s="14" t="s">
        <v>18</v>
      </c>
      <c r="K49" s="15">
        <v>102.33</v>
      </c>
      <c r="L49" s="16">
        <v>0.61</v>
      </c>
      <c r="M49" s="15">
        <v>3.84</v>
      </c>
      <c r="N49" s="13" t="s">
        <v>18</v>
      </c>
      <c r="O49" s="17">
        <v>0</v>
      </c>
      <c r="P49" s="18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</row>
    <row r="50" spans="1:67" s="20" customFormat="1" ht="14.25" hidden="1" customHeight="1" outlineLevel="1">
      <c r="A50" s="9">
        <v>13</v>
      </c>
      <c r="B50" s="10">
        <v>4</v>
      </c>
      <c r="C50" s="11">
        <v>40323</v>
      </c>
      <c r="D50" s="11">
        <v>40385</v>
      </c>
      <c r="E50" s="11">
        <v>40386</v>
      </c>
      <c r="F50" s="11">
        <v>45802</v>
      </c>
      <c r="G50" s="12">
        <v>100000000</v>
      </c>
      <c r="H50" s="12">
        <v>173000000</v>
      </c>
      <c r="I50" s="13">
        <v>59000000</v>
      </c>
      <c r="J50" s="14" t="s">
        <v>18</v>
      </c>
      <c r="K50" s="15">
        <v>102.4</v>
      </c>
      <c r="L50" s="16">
        <v>0.68</v>
      </c>
      <c r="M50" s="15">
        <v>3.84</v>
      </c>
      <c r="N50" s="13" t="s">
        <v>18</v>
      </c>
      <c r="O50" s="17">
        <v>0</v>
      </c>
      <c r="P50" s="18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</row>
    <row r="51" spans="1:67" s="20" customFormat="1" ht="14.25" hidden="1" customHeight="1" outlineLevel="1">
      <c r="A51" s="9">
        <v>13</v>
      </c>
      <c r="B51" s="10">
        <v>4</v>
      </c>
      <c r="C51" s="11">
        <v>40323</v>
      </c>
      <c r="D51" s="11">
        <v>40392</v>
      </c>
      <c r="E51" s="11">
        <v>40393</v>
      </c>
      <c r="F51" s="11">
        <v>45802</v>
      </c>
      <c r="G51" s="12">
        <v>100000000</v>
      </c>
      <c r="H51" s="12">
        <v>287300000</v>
      </c>
      <c r="I51" s="13">
        <v>100000000</v>
      </c>
      <c r="J51" s="14" t="s">
        <v>18</v>
      </c>
      <c r="K51" s="15">
        <v>103.42</v>
      </c>
      <c r="L51" s="16">
        <v>0.76</v>
      </c>
      <c r="M51" s="15">
        <v>3.75</v>
      </c>
      <c r="N51" s="13" t="s">
        <v>18</v>
      </c>
      <c r="O51" s="17">
        <v>0</v>
      </c>
      <c r="P51" s="18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</row>
    <row r="52" spans="1:67" s="20" customFormat="1" ht="14.25" hidden="1" customHeight="1" outlineLevel="1">
      <c r="A52" s="9">
        <v>13</v>
      </c>
      <c r="B52" s="10">
        <v>4</v>
      </c>
      <c r="C52" s="11">
        <v>40323</v>
      </c>
      <c r="D52" s="11">
        <v>40399</v>
      </c>
      <c r="E52" s="11">
        <v>40400</v>
      </c>
      <c r="F52" s="11">
        <v>45802</v>
      </c>
      <c r="G52" s="12">
        <v>100000000</v>
      </c>
      <c r="H52" s="12">
        <v>256990000</v>
      </c>
      <c r="I52" s="13">
        <v>100000000</v>
      </c>
      <c r="J52" s="14" t="s">
        <v>18</v>
      </c>
      <c r="K52" s="15">
        <v>107.2</v>
      </c>
      <c r="L52" s="16">
        <v>0.84</v>
      </c>
      <c r="M52" s="15">
        <v>3.41</v>
      </c>
      <c r="N52" s="13" t="s">
        <v>18</v>
      </c>
      <c r="O52" s="17">
        <v>0</v>
      </c>
      <c r="P52" s="18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</row>
    <row r="53" spans="1:67" s="20" customFormat="1" ht="14.25" hidden="1" customHeight="1" outlineLevel="1">
      <c r="A53" s="9">
        <v>13</v>
      </c>
      <c r="B53" s="10">
        <v>4</v>
      </c>
      <c r="C53" s="11">
        <v>40323</v>
      </c>
      <c r="D53" s="11">
        <v>40406</v>
      </c>
      <c r="E53" s="11">
        <v>40407</v>
      </c>
      <c r="F53" s="11">
        <v>45802</v>
      </c>
      <c r="G53" s="12">
        <v>100000000</v>
      </c>
      <c r="H53" s="12">
        <v>102100000</v>
      </c>
      <c r="I53" s="13">
        <v>100000000</v>
      </c>
      <c r="J53" s="14" t="s">
        <v>18</v>
      </c>
      <c r="K53" s="15">
        <v>107.11</v>
      </c>
      <c r="L53" s="16">
        <v>0.91</v>
      </c>
      <c r="M53" s="15">
        <v>3.43</v>
      </c>
      <c r="N53" s="13" t="s">
        <v>18</v>
      </c>
      <c r="O53" s="17">
        <v>0</v>
      </c>
      <c r="P53" s="18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</row>
    <row r="54" spans="1:67" s="20" customFormat="1" ht="14.25" hidden="1" customHeight="1" outlineLevel="1">
      <c r="A54" s="9">
        <v>13</v>
      </c>
      <c r="B54" s="10">
        <v>4</v>
      </c>
      <c r="C54" s="11">
        <v>40323</v>
      </c>
      <c r="D54" s="11">
        <v>40413</v>
      </c>
      <c r="E54" s="11">
        <v>40414</v>
      </c>
      <c r="F54" s="11">
        <v>45802</v>
      </c>
      <c r="G54" s="12">
        <v>100000000</v>
      </c>
      <c r="H54" s="12">
        <v>95560000</v>
      </c>
      <c r="I54" s="13">
        <v>50210000</v>
      </c>
      <c r="J54" s="14" t="s">
        <v>18</v>
      </c>
      <c r="K54" s="15">
        <v>107.14</v>
      </c>
      <c r="L54" s="16">
        <v>0.99</v>
      </c>
      <c r="M54" s="15">
        <v>3.43</v>
      </c>
      <c r="N54" s="13" t="s">
        <v>18</v>
      </c>
      <c r="O54" s="17">
        <v>0</v>
      </c>
      <c r="P54" s="18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</row>
    <row r="55" spans="1:67" s="20" customFormat="1" ht="14.25" hidden="1" customHeight="1" outlineLevel="1">
      <c r="A55" s="9">
        <v>13</v>
      </c>
      <c r="B55" s="10">
        <v>4</v>
      </c>
      <c r="C55" s="11">
        <v>40323</v>
      </c>
      <c r="D55" s="11">
        <v>40420</v>
      </c>
      <c r="E55" s="11">
        <v>40421</v>
      </c>
      <c r="F55" s="11">
        <v>45802</v>
      </c>
      <c r="G55" s="12">
        <v>100000000</v>
      </c>
      <c r="H55" s="12">
        <v>131320000</v>
      </c>
      <c r="I55" s="13">
        <v>51000000</v>
      </c>
      <c r="J55" s="14" t="s">
        <v>18</v>
      </c>
      <c r="K55" s="15">
        <v>107.21</v>
      </c>
      <c r="L55" s="16">
        <v>1.07</v>
      </c>
      <c r="M55" s="15">
        <v>3.43</v>
      </c>
      <c r="N55" s="13" t="s">
        <v>18</v>
      </c>
      <c r="O55" s="17">
        <v>0</v>
      </c>
      <c r="P55" s="18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</row>
    <row r="56" spans="1:67" s="20" customFormat="1" ht="14.25" hidden="1" customHeight="1" outlineLevel="1">
      <c r="A56" s="9">
        <v>13</v>
      </c>
      <c r="B56" s="10">
        <v>4</v>
      </c>
      <c r="C56" s="11">
        <v>40323</v>
      </c>
      <c r="D56" s="11">
        <v>40427</v>
      </c>
      <c r="E56" s="11">
        <v>40428</v>
      </c>
      <c r="F56" s="11">
        <v>45802</v>
      </c>
      <c r="G56" s="12">
        <v>100000000</v>
      </c>
      <c r="H56" s="12">
        <v>136690000</v>
      </c>
      <c r="I56" s="13">
        <v>51540000</v>
      </c>
      <c r="J56" s="14" t="s">
        <v>18</v>
      </c>
      <c r="K56" s="15">
        <v>107.45</v>
      </c>
      <c r="L56" s="16">
        <v>1.1399999999999999</v>
      </c>
      <c r="M56" s="15">
        <v>3.42</v>
      </c>
      <c r="N56" s="13" t="s">
        <v>18</v>
      </c>
      <c r="O56" s="17">
        <v>0</v>
      </c>
      <c r="P56" s="18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</row>
    <row r="57" spans="1:67" s="20" customFormat="1" ht="14.25" hidden="1" customHeight="1" outlineLevel="1">
      <c r="A57" s="9">
        <v>13</v>
      </c>
      <c r="B57" s="10">
        <v>4</v>
      </c>
      <c r="C57" s="11">
        <v>40323</v>
      </c>
      <c r="D57" s="11">
        <v>40434</v>
      </c>
      <c r="E57" s="11">
        <v>40435</v>
      </c>
      <c r="F57" s="11">
        <v>45802</v>
      </c>
      <c r="G57" s="12">
        <v>100000000</v>
      </c>
      <c r="H57" s="12">
        <v>159530000</v>
      </c>
      <c r="I57" s="13">
        <v>99530000</v>
      </c>
      <c r="J57" s="14" t="s">
        <v>18</v>
      </c>
      <c r="K57" s="15">
        <v>107.18</v>
      </c>
      <c r="L57" s="16">
        <v>1.22</v>
      </c>
      <c r="M57" s="15">
        <v>3.45</v>
      </c>
      <c r="N57" s="13" t="s">
        <v>18</v>
      </c>
      <c r="O57" s="17">
        <v>0</v>
      </c>
      <c r="P57" s="18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</row>
    <row r="58" spans="1:67" s="20" customFormat="1" ht="14.25" hidden="1" customHeight="1" outlineLevel="1">
      <c r="A58" s="9">
        <v>13</v>
      </c>
      <c r="B58" s="10">
        <v>4</v>
      </c>
      <c r="C58" s="11">
        <v>40323</v>
      </c>
      <c r="D58" s="11">
        <v>40441</v>
      </c>
      <c r="E58" s="11">
        <v>40442</v>
      </c>
      <c r="F58" s="11">
        <v>45802</v>
      </c>
      <c r="G58" s="12">
        <v>100000000</v>
      </c>
      <c r="H58" s="12">
        <v>151410000</v>
      </c>
      <c r="I58" s="13">
        <v>100000000</v>
      </c>
      <c r="J58" s="14" t="s">
        <v>18</v>
      </c>
      <c r="K58" s="15">
        <v>106.96</v>
      </c>
      <c r="L58" s="16">
        <v>1.29</v>
      </c>
      <c r="M58" s="15">
        <v>3.47</v>
      </c>
      <c r="N58" s="13" t="s">
        <v>18</v>
      </c>
      <c r="O58" s="17">
        <v>0</v>
      </c>
      <c r="P58" s="18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</row>
    <row r="59" spans="1:67" s="20" customFormat="1" ht="14.25" hidden="1" customHeight="1" outlineLevel="1">
      <c r="A59" s="9">
        <v>13</v>
      </c>
      <c r="B59" s="10">
        <v>4</v>
      </c>
      <c r="C59" s="11">
        <v>40323</v>
      </c>
      <c r="D59" s="11">
        <v>40448</v>
      </c>
      <c r="E59" s="11">
        <v>40449</v>
      </c>
      <c r="F59" s="11">
        <v>45802</v>
      </c>
      <c r="G59" s="12">
        <v>100000000</v>
      </c>
      <c r="H59" s="12">
        <v>75750000</v>
      </c>
      <c r="I59" s="13">
        <v>35750000</v>
      </c>
      <c r="J59" s="14" t="s">
        <v>18</v>
      </c>
      <c r="K59" s="15">
        <v>106.6</v>
      </c>
      <c r="L59" s="16">
        <v>1.37</v>
      </c>
      <c r="M59" s="15">
        <v>3.51</v>
      </c>
      <c r="N59" s="13" t="s">
        <v>18</v>
      </c>
      <c r="O59" s="17">
        <v>0</v>
      </c>
      <c r="P59" s="18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</row>
    <row r="60" spans="1:67" s="20" customFormat="1" ht="14.25" hidden="1" customHeight="1" outlineLevel="1">
      <c r="A60" s="9">
        <v>13</v>
      </c>
      <c r="B60" s="10">
        <v>4</v>
      </c>
      <c r="C60" s="11">
        <v>40323</v>
      </c>
      <c r="D60" s="11">
        <v>40455</v>
      </c>
      <c r="E60" s="11">
        <v>40456</v>
      </c>
      <c r="F60" s="11">
        <v>45802</v>
      </c>
      <c r="G60" s="12">
        <v>100000000</v>
      </c>
      <c r="H60" s="12">
        <v>46000000</v>
      </c>
      <c r="I60" s="13">
        <v>41000000</v>
      </c>
      <c r="J60" s="14" t="s">
        <v>18</v>
      </c>
      <c r="K60" s="15">
        <v>106.05</v>
      </c>
      <c r="L60" s="16">
        <v>1.45</v>
      </c>
      <c r="M60" s="15">
        <v>3.57</v>
      </c>
      <c r="N60" s="13" t="s">
        <v>18</v>
      </c>
      <c r="O60" s="17">
        <v>0</v>
      </c>
      <c r="P60" s="18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</row>
    <row r="61" spans="1:67" s="20" customFormat="1" ht="14.25" hidden="1" customHeight="1" outlineLevel="1">
      <c r="A61" s="9">
        <v>13</v>
      </c>
      <c r="B61" s="10">
        <v>4</v>
      </c>
      <c r="C61" s="11">
        <v>40323</v>
      </c>
      <c r="D61" s="11">
        <v>40463</v>
      </c>
      <c r="E61" s="11">
        <v>40464</v>
      </c>
      <c r="F61" s="11">
        <v>45802</v>
      </c>
      <c r="G61" s="12">
        <v>100000000</v>
      </c>
      <c r="H61" s="12">
        <v>90200000</v>
      </c>
      <c r="I61" s="13">
        <v>37700000</v>
      </c>
      <c r="J61" s="14" t="s">
        <v>18</v>
      </c>
      <c r="K61" s="15">
        <v>105.78</v>
      </c>
      <c r="L61" s="16">
        <v>1.53</v>
      </c>
      <c r="M61" s="15">
        <v>3.6</v>
      </c>
      <c r="N61" s="13" t="s">
        <v>18</v>
      </c>
      <c r="O61" s="17">
        <v>0</v>
      </c>
      <c r="P61" s="18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</row>
    <row r="62" spans="1:67" s="20" customFormat="1" ht="14.25" hidden="1" customHeight="1" outlineLevel="1">
      <c r="A62" s="9">
        <v>13</v>
      </c>
      <c r="B62" s="10">
        <v>4</v>
      </c>
      <c r="C62" s="11">
        <v>40323</v>
      </c>
      <c r="D62" s="11">
        <v>40469</v>
      </c>
      <c r="E62" s="11">
        <v>40470</v>
      </c>
      <c r="F62" s="11">
        <v>45802</v>
      </c>
      <c r="G62" s="12">
        <v>100000000</v>
      </c>
      <c r="H62" s="12">
        <v>106350000</v>
      </c>
      <c r="I62" s="13">
        <v>53350000</v>
      </c>
      <c r="J62" s="14" t="s">
        <v>18</v>
      </c>
      <c r="K62" s="15">
        <v>106.3</v>
      </c>
      <c r="L62" s="16">
        <v>1.6</v>
      </c>
      <c r="M62" s="15">
        <v>3.56</v>
      </c>
      <c r="N62" s="13" t="s">
        <v>18</v>
      </c>
      <c r="O62" s="17">
        <v>0</v>
      </c>
      <c r="P62" s="18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</row>
    <row r="63" spans="1:67" s="20" customFormat="1" ht="14.25" hidden="1" customHeight="1" outlineLevel="1">
      <c r="A63" s="9">
        <v>13</v>
      </c>
      <c r="B63" s="10">
        <v>4</v>
      </c>
      <c r="C63" s="11">
        <v>40323</v>
      </c>
      <c r="D63" s="11">
        <v>40476</v>
      </c>
      <c r="E63" s="11">
        <v>40477</v>
      </c>
      <c r="F63" s="11">
        <v>45802</v>
      </c>
      <c r="G63" s="12">
        <v>100000000</v>
      </c>
      <c r="H63" s="12">
        <v>140580000</v>
      </c>
      <c r="I63" s="13">
        <v>45580000</v>
      </c>
      <c r="J63" s="14" t="s">
        <v>18</v>
      </c>
      <c r="K63" s="15">
        <v>107.4</v>
      </c>
      <c r="L63" s="16">
        <v>1.67</v>
      </c>
      <c r="M63" s="15">
        <v>3.47</v>
      </c>
      <c r="N63" s="13" t="s">
        <v>18</v>
      </c>
      <c r="O63" s="17">
        <v>0</v>
      </c>
      <c r="P63" s="18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</row>
    <row r="64" spans="1:67" s="20" customFormat="1" ht="14.25" hidden="1" customHeight="1" outlineLevel="1">
      <c r="A64" s="9">
        <v>13</v>
      </c>
      <c r="B64" s="10">
        <v>4</v>
      </c>
      <c r="C64" s="11">
        <v>40323</v>
      </c>
      <c r="D64" s="11">
        <v>40483</v>
      </c>
      <c r="E64" s="11">
        <v>40485</v>
      </c>
      <c r="F64" s="11">
        <v>45802</v>
      </c>
      <c r="G64" s="12">
        <v>100000000</v>
      </c>
      <c r="H64" s="12">
        <v>140520000</v>
      </c>
      <c r="I64" s="13">
        <v>45420000</v>
      </c>
      <c r="J64" s="14" t="s">
        <v>18</v>
      </c>
      <c r="K64" s="15">
        <v>107.98</v>
      </c>
      <c r="L64" s="16">
        <v>1.76</v>
      </c>
      <c r="M64" s="15">
        <v>3.42</v>
      </c>
      <c r="N64" s="13" t="s">
        <v>18</v>
      </c>
      <c r="O64" s="17">
        <v>0</v>
      </c>
      <c r="P64" s="18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</row>
    <row r="65" spans="1:67" s="20" customFormat="1" ht="14.25" hidden="1" customHeight="1" outlineLevel="1">
      <c r="A65" s="9">
        <v>13</v>
      </c>
      <c r="B65" s="10">
        <v>4</v>
      </c>
      <c r="C65" s="11">
        <v>40323</v>
      </c>
      <c r="D65" s="11">
        <v>40490</v>
      </c>
      <c r="E65" s="11">
        <v>40491</v>
      </c>
      <c r="F65" s="11">
        <v>45802</v>
      </c>
      <c r="G65" s="12">
        <v>100000000</v>
      </c>
      <c r="H65" s="12">
        <v>146500000</v>
      </c>
      <c r="I65" s="13">
        <v>81350000</v>
      </c>
      <c r="J65" s="14" t="s">
        <v>18</v>
      </c>
      <c r="K65" s="15">
        <v>108.15</v>
      </c>
      <c r="L65" s="16">
        <v>1.83</v>
      </c>
      <c r="M65" s="15">
        <v>3.41</v>
      </c>
      <c r="N65" s="13" t="s">
        <v>18</v>
      </c>
      <c r="O65" s="17">
        <v>0</v>
      </c>
      <c r="P65" s="18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</row>
    <row r="66" spans="1:67" s="20" customFormat="1" ht="14.25" hidden="1" customHeight="1" outlineLevel="1">
      <c r="A66" s="9">
        <v>13</v>
      </c>
      <c r="B66" s="10">
        <v>4</v>
      </c>
      <c r="C66" s="11">
        <v>40323</v>
      </c>
      <c r="D66" s="11">
        <v>40497</v>
      </c>
      <c r="E66" s="11">
        <v>40498</v>
      </c>
      <c r="F66" s="11">
        <v>45802</v>
      </c>
      <c r="G66" s="12">
        <v>100000000</v>
      </c>
      <c r="H66" s="12">
        <v>115300000</v>
      </c>
      <c r="I66" s="13">
        <v>35000000</v>
      </c>
      <c r="J66" s="14" t="s">
        <v>18</v>
      </c>
      <c r="K66" s="15">
        <v>108.5</v>
      </c>
      <c r="L66" s="16">
        <v>1.9</v>
      </c>
      <c r="M66" s="15">
        <v>3.39</v>
      </c>
      <c r="N66" s="13" t="s">
        <v>18</v>
      </c>
      <c r="O66" s="17">
        <v>0</v>
      </c>
      <c r="P66" s="18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</row>
    <row r="67" spans="1:67" s="20" customFormat="1" ht="14.25" hidden="1" customHeight="1" outlineLevel="1">
      <c r="A67" s="9">
        <v>13</v>
      </c>
      <c r="B67" s="10">
        <v>4</v>
      </c>
      <c r="C67" s="11">
        <v>40323</v>
      </c>
      <c r="D67" s="11">
        <v>40504</v>
      </c>
      <c r="E67" s="11">
        <v>40505</v>
      </c>
      <c r="F67" s="11">
        <v>45802</v>
      </c>
      <c r="G67" s="12">
        <v>100000000</v>
      </c>
      <c r="H67" s="12">
        <v>65600000</v>
      </c>
      <c r="I67" s="13">
        <v>60600000</v>
      </c>
      <c r="J67" s="14" t="s">
        <v>18</v>
      </c>
      <c r="K67" s="15">
        <v>107.69</v>
      </c>
      <c r="L67" s="16">
        <v>1.98</v>
      </c>
      <c r="M67" s="15">
        <v>3.47</v>
      </c>
      <c r="N67" s="13" t="s">
        <v>18</v>
      </c>
      <c r="O67" s="17">
        <v>0</v>
      </c>
      <c r="P67" s="18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</row>
    <row r="68" spans="1:67" s="20" customFormat="1" ht="14.25" hidden="1" customHeight="1" outlineLevel="1">
      <c r="A68" s="9">
        <v>13</v>
      </c>
      <c r="B68" s="10">
        <v>4</v>
      </c>
      <c r="C68" s="11">
        <v>40323</v>
      </c>
      <c r="D68" s="11">
        <v>40511</v>
      </c>
      <c r="E68" s="11">
        <v>40512</v>
      </c>
      <c r="F68" s="11">
        <v>45802</v>
      </c>
      <c r="G68" s="12">
        <v>100000000</v>
      </c>
      <c r="H68" s="12">
        <v>85250000</v>
      </c>
      <c r="I68" s="13">
        <v>15000000</v>
      </c>
      <c r="J68" s="14" t="s">
        <v>18</v>
      </c>
      <c r="K68" s="15">
        <v>107.25</v>
      </c>
      <c r="L68" s="16">
        <v>0.06</v>
      </c>
      <c r="M68" s="15">
        <v>3.33</v>
      </c>
      <c r="N68" s="13" t="s">
        <v>18</v>
      </c>
      <c r="O68" s="17">
        <v>0</v>
      </c>
      <c r="P68" s="18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</row>
    <row r="69" spans="1:67" s="20" customFormat="1" ht="14.25" hidden="1" customHeight="1" outlineLevel="1">
      <c r="A69" s="9">
        <v>13</v>
      </c>
      <c r="B69" s="10">
        <v>4</v>
      </c>
      <c r="C69" s="11">
        <v>40323</v>
      </c>
      <c r="D69" s="11">
        <v>40518</v>
      </c>
      <c r="E69" s="11">
        <v>40519</v>
      </c>
      <c r="F69" s="11">
        <v>45802</v>
      </c>
      <c r="G69" s="12">
        <v>100000000</v>
      </c>
      <c r="H69" s="12">
        <v>100000000</v>
      </c>
      <c r="I69" s="13">
        <v>50000000</v>
      </c>
      <c r="J69" s="14" t="s">
        <v>18</v>
      </c>
      <c r="K69" s="15">
        <v>105.51</v>
      </c>
      <c r="L69" s="16">
        <v>0.13</v>
      </c>
      <c r="M69" s="15">
        <v>3.49</v>
      </c>
      <c r="N69" s="13" t="s">
        <v>18</v>
      </c>
      <c r="O69" s="17">
        <v>0</v>
      </c>
      <c r="P69" s="18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</row>
    <row r="70" spans="1:67" s="20" customFormat="1" ht="14.25" hidden="1" customHeight="1" outlineLevel="1">
      <c r="A70" s="9">
        <v>13</v>
      </c>
      <c r="B70" s="10">
        <v>4</v>
      </c>
      <c r="C70" s="11">
        <v>40323</v>
      </c>
      <c r="D70" s="11">
        <v>40525</v>
      </c>
      <c r="E70" s="11">
        <v>40526</v>
      </c>
      <c r="F70" s="11">
        <v>45802</v>
      </c>
      <c r="G70" s="12">
        <v>100000000</v>
      </c>
      <c r="H70" s="12">
        <v>80300000</v>
      </c>
      <c r="I70" s="13">
        <v>300000</v>
      </c>
      <c r="J70" s="14" t="s">
        <v>18</v>
      </c>
      <c r="K70" s="15">
        <v>106.18</v>
      </c>
      <c r="L70" s="16">
        <v>0.21</v>
      </c>
      <c r="M70" s="15">
        <v>3.44</v>
      </c>
      <c r="N70" s="13" t="s">
        <v>18</v>
      </c>
      <c r="O70" s="17">
        <v>0</v>
      </c>
      <c r="P70" s="18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</row>
    <row r="71" spans="1:67" s="20" customFormat="1" ht="14.25" hidden="1" customHeight="1" outlineLevel="1">
      <c r="A71" s="9">
        <v>13</v>
      </c>
      <c r="B71" s="10">
        <v>4</v>
      </c>
      <c r="C71" s="11">
        <v>40323</v>
      </c>
      <c r="D71" s="11">
        <v>40532</v>
      </c>
      <c r="E71" s="11">
        <v>40533</v>
      </c>
      <c r="F71" s="11">
        <v>45802</v>
      </c>
      <c r="G71" s="12">
        <v>100000000</v>
      </c>
      <c r="H71" s="12">
        <v>200000</v>
      </c>
      <c r="I71" s="13">
        <v>200000</v>
      </c>
      <c r="J71" s="14" t="s">
        <v>18</v>
      </c>
      <c r="K71" s="15">
        <v>107</v>
      </c>
      <c r="L71" s="16">
        <v>0.28999999999999998</v>
      </c>
      <c r="M71" s="15">
        <v>3.37</v>
      </c>
      <c r="N71" s="13" t="s">
        <v>18</v>
      </c>
      <c r="O71" s="17">
        <v>0</v>
      </c>
      <c r="P71" s="18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</row>
    <row r="72" spans="1:67" s="20" customFormat="1" ht="14.25" hidden="1" customHeight="1" outlineLevel="1">
      <c r="A72" s="9">
        <v>13</v>
      </c>
      <c r="B72" s="10">
        <v>4</v>
      </c>
      <c r="C72" s="11">
        <v>40323</v>
      </c>
      <c r="D72" s="11">
        <v>40539</v>
      </c>
      <c r="E72" s="11">
        <v>40540</v>
      </c>
      <c r="F72" s="11">
        <v>45802</v>
      </c>
      <c r="G72" s="12">
        <v>100000000</v>
      </c>
      <c r="H72" s="12">
        <v>40000000</v>
      </c>
      <c r="I72" s="13">
        <v>5000000</v>
      </c>
      <c r="J72" s="14" t="s">
        <v>18</v>
      </c>
      <c r="K72" s="15">
        <v>105.89</v>
      </c>
      <c r="L72" s="16">
        <v>0.36</v>
      </c>
      <c r="M72" s="15">
        <v>3.48</v>
      </c>
      <c r="N72" s="13" t="s">
        <v>18</v>
      </c>
      <c r="O72" s="17">
        <v>0</v>
      </c>
      <c r="P72" s="18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</row>
    <row r="73" spans="1:67" s="20" customFormat="1" ht="14.25" hidden="1" customHeight="1" outlineLevel="1">
      <c r="A73" s="9">
        <v>13</v>
      </c>
      <c r="B73" s="10">
        <v>4</v>
      </c>
      <c r="C73" s="11">
        <v>40323</v>
      </c>
      <c r="D73" s="11">
        <v>40568</v>
      </c>
      <c r="E73" s="11">
        <v>40570</v>
      </c>
      <c r="F73" s="11">
        <v>45802</v>
      </c>
      <c r="G73" s="12">
        <v>3000000000</v>
      </c>
      <c r="H73" s="12">
        <v>2319800000</v>
      </c>
      <c r="I73" s="13">
        <v>676260000</v>
      </c>
      <c r="J73" s="13">
        <v>401710000</v>
      </c>
      <c r="K73" s="15">
        <v>105.9</v>
      </c>
      <c r="L73" s="16">
        <v>0.7</v>
      </c>
      <c r="M73" s="15">
        <v>3.51</v>
      </c>
      <c r="N73" s="13" t="s">
        <v>18</v>
      </c>
      <c r="O73" s="17">
        <v>0</v>
      </c>
      <c r="P73" s="18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</row>
    <row r="74" spans="1:67" s="20" customFormat="1" ht="14.25" hidden="1" customHeight="1" outlineLevel="1">
      <c r="A74" s="9">
        <v>13</v>
      </c>
      <c r="B74" s="10">
        <v>4</v>
      </c>
      <c r="C74" s="11">
        <v>40323</v>
      </c>
      <c r="D74" s="11">
        <v>40984</v>
      </c>
      <c r="E74" s="11">
        <v>40989</v>
      </c>
      <c r="F74" s="11">
        <v>45802</v>
      </c>
      <c r="G74" s="12">
        <v>850000000</v>
      </c>
      <c r="H74" s="12">
        <v>2291700000</v>
      </c>
      <c r="I74" s="13">
        <v>1700000000</v>
      </c>
      <c r="J74" s="14" t="s">
        <v>18</v>
      </c>
      <c r="K74" s="15">
        <v>104.8</v>
      </c>
      <c r="L74" s="16">
        <v>1.29</v>
      </c>
      <c r="M74" s="15">
        <v>3.64</v>
      </c>
      <c r="N74" s="13" t="s">
        <v>18</v>
      </c>
      <c r="O74" s="17">
        <v>0</v>
      </c>
      <c r="P74" s="18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</row>
    <row r="75" spans="1:67" s="20" customFormat="1" ht="14.25" hidden="1" customHeight="1" outlineLevel="1">
      <c r="A75" s="9">
        <v>13</v>
      </c>
      <c r="B75" s="10">
        <v>4</v>
      </c>
      <c r="C75" s="11">
        <v>40323</v>
      </c>
      <c r="D75" s="11">
        <v>43326</v>
      </c>
      <c r="E75" s="11">
        <v>43327</v>
      </c>
      <c r="F75" s="11">
        <v>45802</v>
      </c>
      <c r="G75" s="12">
        <v>225000000</v>
      </c>
      <c r="H75" s="12">
        <v>550170000</v>
      </c>
      <c r="I75" s="13">
        <v>151700000</v>
      </c>
      <c r="J75" s="14" t="s">
        <v>18</v>
      </c>
      <c r="K75" s="15">
        <v>105.89</v>
      </c>
      <c r="L75" s="16">
        <v>0.89</v>
      </c>
      <c r="M75" s="15">
        <v>3.05</v>
      </c>
      <c r="N75" s="13">
        <v>1990000</v>
      </c>
      <c r="O75" s="17">
        <v>0</v>
      </c>
      <c r="P75" s="18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</row>
    <row r="76" spans="1:67" s="20" customFormat="1" ht="14.25" hidden="1" customHeight="1" outlineLevel="1">
      <c r="A76" s="9">
        <v>13</v>
      </c>
      <c r="B76" s="10">
        <v>4</v>
      </c>
      <c r="C76" s="11">
        <v>40323</v>
      </c>
      <c r="D76" s="11">
        <v>43389</v>
      </c>
      <c r="E76" s="11">
        <v>43390</v>
      </c>
      <c r="F76" s="11">
        <v>45802</v>
      </c>
      <c r="G76" s="12">
        <v>225000000</v>
      </c>
      <c r="H76" s="12">
        <v>600950000</v>
      </c>
      <c r="I76" s="13">
        <v>205420000</v>
      </c>
      <c r="J76" s="14" t="s">
        <v>18</v>
      </c>
      <c r="K76" s="15">
        <v>105.36</v>
      </c>
      <c r="L76" s="16">
        <v>1.58</v>
      </c>
      <c r="M76" s="15">
        <v>3.25</v>
      </c>
      <c r="N76" s="13">
        <v>12680000</v>
      </c>
      <c r="O76" s="17">
        <v>0</v>
      </c>
      <c r="P76" s="18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</row>
    <row r="77" spans="1:67" s="20" customFormat="1" ht="14.25" hidden="1" customHeight="1" outlineLevel="1">
      <c r="A77" s="9">
        <v>13</v>
      </c>
      <c r="B77" s="10">
        <v>4</v>
      </c>
      <c r="C77" s="11">
        <v>40323</v>
      </c>
      <c r="D77" s="11">
        <v>43445</v>
      </c>
      <c r="E77" s="11">
        <v>43446</v>
      </c>
      <c r="F77" s="11">
        <v>45802</v>
      </c>
      <c r="G77" s="12">
        <v>225000000</v>
      </c>
      <c r="H77" s="12">
        <v>628780000</v>
      </c>
      <c r="I77" s="13">
        <v>248780000</v>
      </c>
      <c r="J77" s="14" t="s">
        <v>18</v>
      </c>
      <c r="K77" s="15">
        <v>104.27</v>
      </c>
      <c r="L77" s="16">
        <v>0.19</v>
      </c>
      <c r="M77" s="15">
        <v>3.18</v>
      </c>
      <c r="N77" s="13">
        <v>206470000</v>
      </c>
      <c r="O77" s="17">
        <v>0</v>
      </c>
      <c r="P77" s="18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</row>
    <row r="78" spans="1:67" s="20" customFormat="1" ht="14.25" hidden="1" customHeight="1" outlineLevel="1">
      <c r="A78" s="9">
        <v>13</v>
      </c>
      <c r="B78" s="10">
        <v>4</v>
      </c>
      <c r="C78" s="11">
        <v>40323</v>
      </c>
      <c r="D78" s="11">
        <v>43508</v>
      </c>
      <c r="E78" s="11">
        <v>43509</v>
      </c>
      <c r="F78" s="11">
        <v>45802</v>
      </c>
      <c r="G78" s="12">
        <v>225000000</v>
      </c>
      <c r="H78" s="12">
        <v>417090000</v>
      </c>
      <c r="I78" s="13">
        <v>241770000</v>
      </c>
      <c r="J78" s="14" t="s">
        <v>18</v>
      </c>
      <c r="K78" s="15">
        <v>105.26</v>
      </c>
      <c r="L78" s="16">
        <v>0.88</v>
      </c>
      <c r="M78" s="15">
        <v>3.09</v>
      </c>
      <c r="N78" s="13">
        <v>52100000</v>
      </c>
      <c r="O78" s="17">
        <v>0</v>
      </c>
      <c r="P78" s="18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</row>
    <row r="79" spans="1:67" s="20" customFormat="1" ht="14.25" hidden="1" customHeight="1" outlineLevel="1">
      <c r="A79" s="9">
        <v>13</v>
      </c>
      <c r="B79" s="10">
        <v>4</v>
      </c>
      <c r="C79" s="11">
        <v>40323</v>
      </c>
      <c r="D79" s="11">
        <v>43564</v>
      </c>
      <c r="E79" s="11">
        <v>43565</v>
      </c>
      <c r="F79" s="11">
        <v>45802</v>
      </c>
      <c r="G79" s="12">
        <v>225000000</v>
      </c>
      <c r="H79" s="12">
        <v>613550000</v>
      </c>
      <c r="I79" s="13">
        <v>49220000</v>
      </c>
      <c r="J79" s="14" t="s">
        <v>18</v>
      </c>
      <c r="K79" s="15">
        <v>105.73</v>
      </c>
      <c r="L79" s="16">
        <v>1.5</v>
      </c>
      <c r="M79" s="15">
        <v>3.1</v>
      </c>
      <c r="N79" s="13">
        <v>7500000</v>
      </c>
      <c r="O79" s="17">
        <v>0</v>
      </c>
      <c r="P79" s="18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</row>
    <row r="80" spans="1:67" s="20" customFormat="1" ht="14.25" hidden="1" customHeight="1" outlineLevel="1">
      <c r="A80" s="9">
        <v>13</v>
      </c>
      <c r="B80" s="10">
        <v>4</v>
      </c>
      <c r="C80" s="11">
        <v>40323</v>
      </c>
      <c r="D80" s="11">
        <v>43627</v>
      </c>
      <c r="E80" s="11">
        <v>43628</v>
      </c>
      <c r="F80" s="11">
        <v>45802</v>
      </c>
      <c r="G80" s="12">
        <v>225000000</v>
      </c>
      <c r="H80" s="12">
        <v>537730000</v>
      </c>
      <c r="I80" s="13">
        <v>224920000</v>
      </c>
      <c r="J80" s="14" t="s">
        <v>18</v>
      </c>
      <c r="K80" s="15">
        <v>104.5</v>
      </c>
      <c r="L80" s="16">
        <v>0.2</v>
      </c>
      <c r="M80" s="15">
        <v>3.05</v>
      </c>
      <c r="N80" s="13">
        <v>13180000</v>
      </c>
      <c r="O80" s="17">
        <v>0</v>
      </c>
      <c r="P80" s="18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</row>
    <row r="81" spans="1:67" s="20" customFormat="1" ht="14.25" hidden="1" customHeight="1" outlineLevel="1">
      <c r="A81" s="9">
        <v>13</v>
      </c>
      <c r="B81" s="10">
        <v>4</v>
      </c>
      <c r="C81" s="11">
        <v>40323</v>
      </c>
      <c r="D81" s="11">
        <v>43690</v>
      </c>
      <c r="E81" s="11">
        <v>43691</v>
      </c>
      <c r="F81" s="11">
        <v>45802</v>
      </c>
      <c r="G81" s="12">
        <v>250000000</v>
      </c>
      <c r="H81" s="12">
        <v>536830000</v>
      </c>
      <c r="I81" s="13">
        <v>322470000</v>
      </c>
      <c r="J81" s="13">
        <v>200210000</v>
      </c>
      <c r="K81" s="15">
        <v>106.48</v>
      </c>
      <c r="L81" s="16">
        <v>0.88</v>
      </c>
      <c r="M81" s="15">
        <v>2.74</v>
      </c>
      <c r="N81" s="13">
        <v>78500000</v>
      </c>
      <c r="O81" s="17">
        <v>0</v>
      </c>
      <c r="P81" s="18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</row>
    <row r="82" spans="1:67" s="20" customFormat="1" ht="14.25" hidden="1" customHeight="1" outlineLevel="1">
      <c r="A82" s="9">
        <v>13</v>
      </c>
      <c r="B82" s="10">
        <v>4</v>
      </c>
      <c r="C82" s="11">
        <v>40323</v>
      </c>
      <c r="D82" s="11">
        <v>43753</v>
      </c>
      <c r="E82" s="11">
        <v>43754</v>
      </c>
      <c r="F82" s="11">
        <v>45802</v>
      </c>
      <c r="G82" s="12">
        <v>250000000</v>
      </c>
      <c r="H82" s="12">
        <v>272920000</v>
      </c>
      <c r="I82" s="13">
        <v>115400000</v>
      </c>
      <c r="J82" s="13">
        <v>100680000</v>
      </c>
      <c r="K82" s="15">
        <v>106</v>
      </c>
      <c r="L82" s="16">
        <v>1.5649999999999999</v>
      </c>
      <c r="M82" s="15">
        <v>2.96</v>
      </c>
      <c r="N82" s="13">
        <v>1950000</v>
      </c>
      <c r="O82" s="17">
        <v>0</v>
      </c>
      <c r="P82" s="18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</row>
    <row r="83" spans="1:67" s="20" customFormat="1" ht="14.25" hidden="1" customHeight="1" outlineLevel="1">
      <c r="A83" s="9">
        <v>13</v>
      </c>
      <c r="B83" s="10">
        <v>4</v>
      </c>
      <c r="C83" s="11">
        <v>40323</v>
      </c>
      <c r="D83" s="11">
        <v>43802</v>
      </c>
      <c r="E83" s="11">
        <v>43803</v>
      </c>
      <c r="F83" s="11">
        <v>45802</v>
      </c>
      <c r="G83" s="12">
        <v>250000000</v>
      </c>
      <c r="H83" s="12">
        <v>159270000</v>
      </c>
      <c r="I83" s="13">
        <v>69170000</v>
      </c>
      <c r="J83" s="13">
        <v>61640000</v>
      </c>
      <c r="K83" s="15">
        <v>102.19</v>
      </c>
      <c r="L83" s="16">
        <v>9.8900000000000002E-2</v>
      </c>
      <c r="M83" s="15">
        <v>3.4893700000000001</v>
      </c>
      <c r="N83" s="13">
        <v>0</v>
      </c>
      <c r="O83" s="17">
        <v>0</v>
      </c>
      <c r="P83" s="18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</row>
    <row r="84" spans="1:67" s="20" customFormat="1" ht="14.25" hidden="1" customHeight="1" outlineLevel="1">
      <c r="A84" s="9">
        <v>13</v>
      </c>
      <c r="B84" s="10">
        <v>4</v>
      </c>
      <c r="C84" s="11">
        <v>40323</v>
      </c>
      <c r="D84" s="11">
        <v>43852</v>
      </c>
      <c r="E84" s="11">
        <v>43857</v>
      </c>
      <c r="F84" s="11">
        <v>45802</v>
      </c>
      <c r="G84" s="12">
        <v>1300000000</v>
      </c>
      <c r="H84" s="12">
        <v>4404170000</v>
      </c>
      <c r="I84" s="13">
        <v>2434170000</v>
      </c>
      <c r="J84" s="13">
        <v>2358840000</v>
      </c>
      <c r="K84" s="15">
        <v>102.25</v>
      </c>
      <c r="L84" s="16">
        <v>0.69230999999999998</v>
      </c>
      <c r="M84" s="15">
        <v>3.6050599999999999</v>
      </c>
      <c r="N84" s="13">
        <v>70000000</v>
      </c>
      <c r="O84" s="17">
        <v>0</v>
      </c>
      <c r="P84" s="18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</row>
    <row r="85" spans="1:67" s="20" customFormat="1" ht="14.25" hidden="1" customHeight="1" outlineLevel="1">
      <c r="A85" s="9">
        <v>13</v>
      </c>
      <c r="B85" s="10">
        <v>4</v>
      </c>
      <c r="C85" s="11">
        <v>40323</v>
      </c>
      <c r="D85" s="11">
        <v>43872</v>
      </c>
      <c r="E85" s="11">
        <v>43873</v>
      </c>
      <c r="F85" s="11">
        <v>45802</v>
      </c>
      <c r="G85" s="12">
        <v>225000000</v>
      </c>
      <c r="H85" s="12">
        <v>1338430000</v>
      </c>
      <c r="I85" s="13">
        <v>449340000</v>
      </c>
      <c r="J85" s="13">
        <v>170000000</v>
      </c>
      <c r="K85" s="15">
        <v>104.45</v>
      </c>
      <c r="L85" s="16">
        <v>0.86812999999999996</v>
      </c>
      <c r="M85" s="15">
        <v>3.09673</v>
      </c>
      <c r="N85" s="13">
        <v>0</v>
      </c>
      <c r="O85" s="17">
        <v>0</v>
      </c>
      <c r="P85" s="18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</row>
    <row r="86" spans="1:67" s="20" customFormat="1" ht="14.25" hidden="1" customHeight="1" outlineLevel="1">
      <c r="A86" s="9">
        <v>13</v>
      </c>
      <c r="B86" s="10">
        <v>4</v>
      </c>
      <c r="C86" s="11">
        <v>40323</v>
      </c>
      <c r="D86" s="11">
        <v>43935</v>
      </c>
      <c r="E86" s="11">
        <v>43936</v>
      </c>
      <c r="F86" s="11">
        <v>45802</v>
      </c>
      <c r="G86" s="12">
        <v>465000000</v>
      </c>
      <c r="H86" s="12">
        <v>761840000</v>
      </c>
      <c r="I86" s="13">
        <v>561840000</v>
      </c>
      <c r="J86" s="13">
        <v>429000000</v>
      </c>
      <c r="K86" s="15">
        <v>101.21</v>
      </c>
      <c r="L86" s="16">
        <v>1.56044</v>
      </c>
      <c r="M86" s="15">
        <v>4.0911499999999998</v>
      </c>
      <c r="N86" s="13">
        <v>0</v>
      </c>
      <c r="O86" s="17">
        <v>0</v>
      </c>
      <c r="P86" s="18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</row>
    <row r="87" spans="1:67" s="20" customFormat="1" ht="14.25" hidden="1" customHeight="1" outlineLevel="2">
      <c r="A87" s="26">
        <v>13</v>
      </c>
      <c r="B87" s="27">
        <v>4</v>
      </c>
      <c r="C87" s="28">
        <v>40323</v>
      </c>
      <c r="D87" s="28" t="s">
        <v>15</v>
      </c>
      <c r="E87" s="28">
        <v>44270</v>
      </c>
      <c r="F87" s="28"/>
      <c r="G87" s="29"/>
      <c r="H87" s="29"/>
      <c r="I87" s="30">
        <v>-65091000</v>
      </c>
      <c r="J87" s="31"/>
      <c r="K87" s="32"/>
      <c r="L87" s="33"/>
      <c r="M87" s="32"/>
      <c r="N87" s="30"/>
      <c r="O87" s="34"/>
      <c r="P87" s="18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</row>
    <row r="88" spans="1:67" s="78" customFormat="1" ht="14.25" hidden="1" customHeight="1" outlineLevel="2">
      <c r="A88" s="79">
        <v>13</v>
      </c>
      <c r="B88" s="80">
        <v>4</v>
      </c>
      <c r="C88" s="81">
        <v>40323</v>
      </c>
      <c r="D88" s="81">
        <v>44943</v>
      </c>
      <c r="E88" s="81">
        <v>44944</v>
      </c>
      <c r="F88" s="81"/>
      <c r="G88" s="82"/>
      <c r="H88" s="82"/>
      <c r="I88" s="83">
        <v>-257799</v>
      </c>
      <c r="J88" s="84"/>
      <c r="K88" s="85"/>
      <c r="L88" s="86"/>
      <c r="M88" s="85"/>
      <c r="N88" s="83"/>
      <c r="O88" s="87"/>
      <c r="P88" s="76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</row>
    <row r="89" spans="1:67" s="78" customFormat="1" ht="14.25" hidden="1" customHeight="1" outlineLevel="2">
      <c r="A89" s="101">
        <v>13</v>
      </c>
      <c r="B89" s="121">
        <v>4</v>
      </c>
      <c r="C89" s="103">
        <v>40323</v>
      </c>
      <c r="D89" s="103">
        <v>44966</v>
      </c>
      <c r="E89" s="103">
        <v>44970</v>
      </c>
      <c r="F89" s="103"/>
      <c r="G89" s="104"/>
      <c r="H89" s="104"/>
      <c r="I89" s="105">
        <v>-1661493315</v>
      </c>
      <c r="J89" s="122"/>
      <c r="K89" s="107"/>
      <c r="L89" s="108"/>
      <c r="M89" s="107"/>
      <c r="N89" s="105"/>
      <c r="O89" s="109"/>
      <c r="P89" s="76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</row>
    <row r="90" spans="1:67" s="78" customFormat="1" ht="14.25" hidden="1" customHeight="1" outlineLevel="2">
      <c r="A90" s="101">
        <v>13</v>
      </c>
      <c r="B90" s="121">
        <v>4</v>
      </c>
      <c r="C90" s="103">
        <v>40323</v>
      </c>
      <c r="D90" s="103">
        <v>45027</v>
      </c>
      <c r="E90" s="81">
        <f>+D90+1</f>
        <v>45028</v>
      </c>
      <c r="F90" s="103"/>
      <c r="G90" s="104"/>
      <c r="H90" s="104"/>
      <c r="I90" s="105">
        <v>-32354402</v>
      </c>
      <c r="J90" s="122"/>
      <c r="K90" s="107"/>
      <c r="L90" s="108"/>
      <c r="M90" s="107"/>
      <c r="N90" s="105"/>
      <c r="O90" s="109"/>
      <c r="P90" s="76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</row>
    <row r="91" spans="1:67" s="78" customFormat="1" ht="14.25" hidden="1" customHeight="1" outlineLevel="2">
      <c r="A91" s="101">
        <v>13</v>
      </c>
      <c r="B91" s="121">
        <v>4</v>
      </c>
      <c r="C91" s="103">
        <v>40323</v>
      </c>
      <c r="D91" s="81">
        <v>45035</v>
      </c>
      <c r="E91" s="81">
        <f>+D91+1</f>
        <v>45036</v>
      </c>
      <c r="F91" s="81"/>
      <c r="G91" s="82"/>
      <c r="H91" s="82"/>
      <c r="I91" s="83">
        <v>-17880501</v>
      </c>
      <c r="J91" s="84"/>
      <c r="K91" s="85"/>
      <c r="L91" s="86"/>
      <c r="M91" s="85"/>
      <c r="N91" s="83"/>
      <c r="O91" s="87"/>
      <c r="P91" s="76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</row>
    <row r="92" spans="1:67" s="78" customFormat="1" ht="14.25" hidden="1" customHeight="1" outlineLevel="2">
      <c r="A92" s="101">
        <v>13</v>
      </c>
      <c r="B92" s="121">
        <v>4</v>
      </c>
      <c r="C92" s="103">
        <v>40323</v>
      </c>
      <c r="D92" s="81">
        <v>45055</v>
      </c>
      <c r="E92" s="81">
        <v>45056</v>
      </c>
      <c r="F92" s="81"/>
      <c r="G92" s="82"/>
      <c r="H92" s="82"/>
      <c r="I92" s="83">
        <v>-11856027</v>
      </c>
      <c r="J92" s="84"/>
      <c r="K92" s="85"/>
      <c r="L92" s="86"/>
      <c r="M92" s="85"/>
      <c r="N92" s="83"/>
      <c r="O92" s="87"/>
      <c r="P92" s="76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</row>
    <row r="93" spans="1:67" s="78" customFormat="1" ht="14.25" hidden="1" customHeight="1" outlineLevel="2">
      <c r="A93" s="101">
        <v>13</v>
      </c>
      <c r="B93" s="121">
        <v>4</v>
      </c>
      <c r="C93" s="103">
        <v>40323</v>
      </c>
      <c r="D93" s="81">
        <v>45062</v>
      </c>
      <c r="E93" s="81">
        <v>45063</v>
      </c>
      <c r="F93" s="81"/>
      <c r="G93" s="82"/>
      <c r="H93" s="82"/>
      <c r="I93" s="83">
        <v>-148894000</v>
      </c>
      <c r="J93" s="84"/>
      <c r="K93" s="85"/>
      <c r="L93" s="86"/>
      <c r="M93" s="85"/>
      <c r="N93" s="83"/>
      <c r="O93" s="87"/>
      <c r="P93" s="76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</row>
    <row r="94" spans="1:67" s="78" customFormat="1" ht="14.25" hidden="1" customHeight="1" outlineLevel="2">
      <c r="A94" s="101">
        <v>13</v>
      </c>
      <c r="B94" s="121">
        <v>4</v>
      </c>
      <c r="C94" s="103">
        <v>40323</v>
      </c>
      <c r="D94" s="81" t="s">
        <v>43</v>
      </c>
      <c r="E94" s="81">
        <v>45071</v>
      </c>
      <c r="F94" s="81"/>
      <c r="G94" s="82"/>
      <c r="H94" s="82"/>
      <c r="I94" s="83">
        <v>-2563310985.3333302</v>
      </c>
      <c r="J94" s="84"/>
      <c r="K94" s="85"/>
      <c r="L94" s="86"/>
      <c r="M94" s="85"/>
      <c r="N94" s="83"/>
      <c r="O94" s="87"/>
      <c r="P94" s="76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</row>
    <row r="95" spans="1:67" s="78" customFormat="1" ht="14.25" hidden="1" customHeight="1" outlineLevel="2">
      <c r="A95" s="101">
        <v>13</v>
      </c>
      <c r="B95" s="121">
        <v>4</v>
      </c>
      <c r="C95" s="103">
        <v>40323</v>
      </c>
      <c r="D95" s="81">
        <v>45090</v>
      </c>
      <c r="E95" s="81">
        <v>45091</v>
      </c>
      <c r="F95" s="81"/>
      <c r="G95" s="82"/>
      <c r="H95" s="82"/>
      <c r="I95" s="83">
        <v>-32925370.02</v>
      </c>
      <c r="J95" s="84"/>
      <c r="K95" s="85"/>
      <c r="L95" s="86"/>
      <c r="M95" s="85"/>
      <c r="N95" s="83"/>
      <c r="O95" s="87"/>
      <c r="P95" s="76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</row>
    <row r="96" spans="1:67" s="78" customFormat="1" ht="14.25" hidden="1" customHeight="1" outlineLevel="2">
      <c r="A96" s="101">
        <v>13</v>
      </c>
      <c r="B96" s="121">
        <v>4</v>
      </c>
      <c r="C96" s="103">
        <v>40323</v>
      </c>
      <c r="D96" s="81" t="s">
        <v>15</v>
      </c>
      <c r="E96" s="81">
        <v>45133</v>
      </c>
      <c r="F96" s="81"/>
      <c r="G96" s="82"/>
      <c r="H96" s="82"/>
      <c r="I96" s="83">
        <v>-91636</v>
      </c>
      <c r="J96" s="84"/>
      <c r="K96" s="85"/>
      <c r="L96" s="86"/>
      <c r="M96" s="85"/>
      <c r="N96" s="83"/>
      <c r="O96" s="87"/>
      <c r="P96" s="76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</row>
    <row r="97" spans="1:67" s="78" customFormat="1" ht="14.25" hidden="1" customHeight="1" outlineLevel="2">
      <c r="A97" s="111">
        <v>13</v>
      </c>
      <c r="B97" s="119">
        <v>4</v>
      </c>
      <c r="C97" s="81">
        <v>40323</v>
      </c>
      <c r="D97" s="81" t="s">
        <v>15</v>
      </c>
      <c r="E97" s="81">
        <v>45147</v>
      </c>
      <c r="F97" s="81"/>
      <c r="G97" s="82"/>
      <c r="H97" s="82"/>
      <c r="I97" s="83">
        <v>-527993.33000000007</v>
      </c>
      <c r="J97" s="84"/>
      <c r="K97" s="85"/>
      <c r="L97" s="86"/>
      <c r="M97" s="85"/>
      <c r="N97" s="83"/>
      <c r="O97" s="87"/>
      <c r="P97" s="76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</row>
    <row r="98" spans="1:67" s="78" customFormat="1" ht="14.25" hidden="1" customHeight="1" outlineLevel="2">
      <c r="A98" s="111">
        <v>13</v>
      </c>
      <c r="B98" s="119">
        <v>4</v>
      </c>
      <c r="C98" s="81">
        <v>40323</v>
      </c>
      <c r="D98" s="81" t="s">
        <v>15</v>
      </c>
      <c r="E98" s="81">
        <v>45154</v>
      </c>
      <c r="F98" s="81"/>
      <c r="G98" s="82"/>
      <c r="H98" s="82"/>
      <c r="I98" s="83">
        <v>-105683490.72999999</v>
      </c>
      <c r="J98" s="84"/>
      <c r="K98" s="85"/>
      <c r="L98" s="86"/>
      <c r="M98" s="85"/>
      <c r="N98" s="83"/>
      <c r="O98" s="87"/>
      <c r="P98" s="76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</row>
    <row r="99" spans="1:67" s="78" customFormat="1" ht="14.25" hidden="1" customHeight="1" outlineLevel="2">
      <c r="A99" s="111">
        <v>13</v>
      </c>
      <c r="B99" s="119">
        <v>4</v>
      </c>
      <c r="C99" s="81">
        <v>40323</v>
      </c>
      <c r="D99" s="81" t="s">
        <v>15</v>
      </c>
      <c r="E99" s="81">
        <v>45182</v>
      </c>
      <c r="F99" s="81"/>
      <c r="G99" s="82"/>
      <c r="H99" s="82"/>
      <c r="I99" s="83">
        <v>-153861998</v>
      </c>
      <c r="J99" s="84"/>
      <c r="K99" s="85"/>
      <c r="L99" s="86"/>
      <c r="M99" s="85"/>
      <c r="N99" s="83"/>
      <c r="O99" s="87"/>
      <c r="P99" s="76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</row>
    <row r="100" spans="1:67" s="78" customFormat="1" ht="14.25" hidden="1" customHeight="1" outlineLevel="2">
      <c r="A100" s="111">
        <v>13</v>
      </c>
      <c r="B100" s="119">
        <v>4</v>
      </c>
      <c r="C100" s="81">
        <v>40323</v>
      </c>
      <c r="D100" s="81" t="s">
        <v>15</v>
      </c>
      <c r="E100" s="81">
        <v>45210</v>
      </c>
      <c r="F100" s="81"/>
      <c r="G100" s="82"/>
      <c r="H100" s="82"/>
      <c r="I100" s="83">
        <v>-10445510</v>
      </c>
      <c r="J100" s="84"/>
      <c r="K100" s="85"/>
      <c r="L100" s="86"/>
      <c r="M100" s="85"/>
      <c r="N100" s="83"/>
      <c r="O100" s="87"/>
      <c r="P100" s="76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</row>
    <row r="101" spans="1:67" s="78" customFormat="1" ht="14.25" hidden="1" customHeight="1" outlineLevel="2">
      <c r="A101" s="111">
        <v>13</v>
      </c>
      <c r="B101" s="119">
        <v>4</v>
      </c>
      <c r="C101" s="81">
        <v>40323</v>
      </c>
      <c r="D101" s="81" t="s">
        <v>15</v>
      </c>
      <c r="E101" s="81">
        <v>45308</v>
      </c>
      <c r="F101" s="81"/>
      <c r="G101" s="82"/>
      <c r="H101" s="82"/>
      <c r="I101" s="83">
        <v>-32297059.329999998</v>
      </c>
      <c r="J101" s="84"/>
      <c r="K101" s="85"/>
      <c r="L101" s="86"/>
      <c r="M101" s="85"/>
      <c r="N101" s="83"/>
      <c r="O101" s="87"/>
      <c r="P101" s="76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</row>
    <row r="102" spans="1:67" s="78" customFormat="1" ht="14.25" hidden="1" customHeight="1" outlineLevel="2">
      <c r="A102" s="111">
        <v>13</v>
      </c>
      <c r="B102" s="119">
        <v>4</v>
      </c>
      <c r="C102" s="81">
        <v>40323</v>
      </c>
      <c r="D102" s="81" t="s">
        <v>15</v>
      </c>
      <c r="E102" s="81">
        <v>45343</v>
      </c>
      <c r="F102" s="81"/>
      <c r="G102" s="82"/>
      <c r="H102" s="82"/>
      <c r="I102" s="83">
        <v>-98698314</v>
      </c>
      <c r="J102" s="84"/>
      <c r="K102" s="85"/>
      <c r="L102" s="86"/>
      <c r="M102" s="85"/>
      <c r="N102" s="83"/>
      <c r="O102" s="87"/>
      <c r="P102" s="76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</row>
    <row r="103" spans="1:67" s="78" customFormat="1" ht="14.25" hidden="1" customHeight="1" outlineLevel="2">
      <c r="A103" s="111">
        <v>13</v>
      </c>
      <c r="B103" s="119">
        <v>4</v>
      </c>
      <c r="C103" s="81">
        <v>40323</v>
      </c>
      <c r="D103" s="81" t="s">
        <v>15</v>
      </c>
      <c r="E103" s="81">
        <v>45350</v>
      </c>
      <c r="F103" s="81"/>
      <c r="G103" s="82"/>
      <c r="H103" s="82"/>
      <c r="I103" s="83">
        <v>-78175898.670000002</v>
      </c>
      <c r="J103" s="84"/>
      <c r="K103" s="85"/>
      <c r="L103" s="86"/>
      <c r="M103" s="85"/>
      <c r="N103" s="83"/>
      <c r="O103" s="87"/>
      <c r="P103" s="76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</row>
    <row r="104" spans="1:67" s="78" customFormat="1" ht="14.25" hidden="1" customHeight="1" outlineLevel="2">
      <c r="A104" s="111">
        <v>13</v>
      </c>
      <c r="B104" s="119">
        <v>4</v>
      </c>
      <c r="C104" s="81">
        <v>40323</v>
      </c>
      <c r="D104" s="81" t="s">
        <v>15</v>
      </c>
      <c r="E104" s="81">
        <v>45364</v>
      </c>
      <c r="F104" s="81"/>
      <c r="G104" s="82"/>
      <c r="H104" s="82"/>
      <c r="I104" s="83">
        <v>-76840550</v>
      </c>
      <c r="J104" s="84"/>
      <c r="K104" s="85"/>
      <c r="L104" s="86"/>
      <c r="M104" s="85"/>
      <c r="N104" s="83"/>
      <c r="O104" s="87"/>
      <c r="P104" s="76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</row>
    <row r="105" spans="1:67" s="78" customFormat="1" ht="14.25" hidden="1" customHeight="1" outlineLevel="2">
      <c r="A105" s="111">
        <v>13</v>
      </c>
      <c r="B105" s="119">
        <v>4</v>
      </c>
      <c r="C105" s="81">
        <v>40323</v>
      </c>
      <c r="D105" s="81" t="s">
        <v>15</v>
      </c>
      <c r="E105" s="81">
        <v>45371</v>
      </c>
      <c r="F105" s="81"/>
      <c r="G105" s="82"/>
      <c r="H105" s="82"/>
      <c r="I105" s="83">
        <v>-164611608.206671</v>
      </c>
      <c r="J105" s="84"/>
      <c r="K105" s="85"/>
      <c r="L105" s="86"/>
      <c r="M105" s="85"/>
      <c r="N105" s="83"/>
      <c r="O105" s="87"/>
      <c r="P105" s="76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</row>
    <row r="106" spans="1:67" s="78" customFormat="1" ht="14.25" hidden="1" customHeight="1" outlineLevel="2">
      <c r="A106" s="111">
        <v>13</v>
      </c>
      <c r="B106" s="119">
        <v>4</v>
      </c>
      <c r="C106" s="81">
        <v>40323</v>
      </c>
      <c r="D106" s="81" t="s">
        <v>15</v>
      </c>
      <c r="E106" s="81">
        <v>45399</v>
      </c>
      <c r="F106" s="81"/>
      <c r="G106" s="82"/>
      <c r="H106" s="82"/>
      <c r="I106" s="83">
        <v>-44916699</v>
      </c>
      <c r="J106" s="84"/>
      <c r="K106" s="85"/>
      <c r="L106" s="86"/>
      <c r="M106" s="85"/>
      <c r="N106" s="83"/>
      <c r="O106" s="87"/>
      <c r="P106" s="76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</row>
    <row r="107" spans="1:67" s="78" customFormat="1" ht="14.25" hidden="1" customHeight="1" outlineLevel="2">
      <c r="A107" s="111">
        <v>13</v>
      </c>
      <c r="B107" s="119">
        <v>4</v>
      </c>
      <c r="C107" s="81">
        <v>40323</v>
      </c>
      <c r="D107" s="81" t="s">
        <v>15</v>
      </c>
      <c r="E107" s="81">
        <v>45406</v>
      </c>
      <c r="F107" s="81"/>
      <c r="G107" s="82"/>
      <c r="H107" s="82"/>
      <c r="I107" s="83">
        <v>-33554828.670000002</v>
      </c>
      <c r="J107" s="84"/>
      <c r="K107" s="85"/>
      <c r="L107" s="86"/>
      <c r="M107" s="85"/>
      <c r="N107" s="83"/>
      <c r="O107" s="87"/>
      <c r="P107" s="76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</row>
    <row r="108" spans="1:67" s="78" customFormat="1" ht="14.25" hidden="1" customHeight="1" outlineLevel="2">
      <c r="A108" s="111">
        <v>13</v>
      </c>
      <c r="B108" s="119">
        <v>4</v>
      </c>
      <c r="C108" s="81">
        <v>40323</v>
      </c>
      <c r="D108" s="81" t="s">
        <v>15</v>
      </c>
      <c r="E108" s="81">
        <v>45414</v>
      </c>
      <c r="F108" s="81"/>
      <c r="G108" s="82"/>
      <c r="H108" s="82"/>
      <c r="I108" s="83">
        <v>-73583604</v>
      </c>
      <c r="J108" s="84"/>
      <c r="K108" s="85"/>
      <c r="L108" s="86"/>
      <c r="M108" s="85"/>
      <c r="N108" s="83"/>
      <c r="O108" s="87"/>
      <c r="P108" s="76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</row>
    <row r="109" spans="1:67" s="78" customFormat="1" ht="14.25" hidden="1" customHeight="1" outlineLevel="2">
      <c r="A109" s="111">
        <v>13</v>
      </c>
      <c r="B109" s="119">
        <v>4</v>
      </c>
      <c r="C109" s="81">
        <v>40323</v>
      </c>
      <c r="D109" s="81" t="s">
        <v>15</v>
      </c>
      <c r="E109" s="81">
        <v>45426</v>
      </c>
      <c r="F109" s="81"/>
      <c r="G109" s="82"/>
      <c r="H109" s="82"/>
      <c r="I109" s="83">
        <v>-484762787.94</v>
      </c>
      <c r="J109" s="84"/>
      <c r="K109" s="85"/>
      <c r="L109" s="86"/>
      <c r="M109" s="85"/>
      <c r="N109" s="83"/>
      <c r="O109" s="87"/>
      <c r="P109" s="76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</row>
    <row r="110" spans="1:67" s="78" customFormat="1" ht="14.25" hidden="1" customHeight="1" outlineLevel="2">
      <c r="A110" s="111">
        <v>13</v>
      </c>
      <c r="B110" s="119">
        <v>4</v>
      </c>
      <c r="C110" s="81">
        <v>40323</v>
      </c>
      <c r="D110" s="81" t="s">
        <v>15</v>
      </c>
      <c r="E110" s="81">
        <v>45437</v>
      </c>
      <c r="F110" s="81"/>
      <c r="G110" s="82"/>
      <c r="H110" s="82"/>
      <c r="I110" s="83">
        <v>-1867822311.345</v>
      </c>
      <c r="J110" s="84"/>
      <c r="K110" s="85"/>
      <c r="L110" s="86"/>
      <c r="M110" s="85"/>
      <c r="N110" s="83"/>
      <c r="O110" s="87"/>
      <c r="P110" s="76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</row>
    <row r="111" spans="1:67" s="78" customFormat="1" ht="14.25" hidden="1" customHeight="1" outlineLevel="2">
      <c r="A111" s="111">
        <v>13</v>
      </c>
      <c r="B111" s="119">
        <v>4</v>
      </c>
      <c r="C111" s="81">
        <v>40323</v>
      </c>
      <c r="D111" s="81" t="s">
        <v>15</v>
      </c>
      <c r="E111" s="81">
        <v>45525</v>
      </c>
      <c r="F111" s="81"/>
      <c r="G111" s="82"/>
      <c r="H111" s="82"/>
      <c r="I111" s="83">
        <v>-24200013.719999999</v>
      </c>
      <c r="J111" s="84"/>
      <c r="K111" s="85"/>
      <c r="L111" s="86"/>
      <c r="M111" s="85"/>
      <c r="N111" s="83"/>
      <c r="O111" s="87"/>
      <c r="P111" s="76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</row>
    <row r="112" spans="1:67" s="78" customFormat="1" ht="14.25" hidden="1" customHeight="1" outlineLevel="2">
      <c r="A112" s="111">
        <v>13</v>
      </c>
      <c r="B112" s="119">
        <v>4</v>
      </c>
      <c r="C112" s="81">
        <v>40323</v>
      </c>
      <c r="D112" s="81" t="s">
        <v>15</v>
      </c>
      <c r="E112" s="81">
        <v>45546</v>
      </c>
      <c r="F112" s="81"/>
      <c r="G112" s="82"/>
      <c r="H112" s="82"/>
      <c r="I112" s="83">
        <v>-30000000</v>
      </c>
      <c r="J112" s="84"/>
      <c r="K112" s="85"/>
      <c r="L112" s="86"/>
      <c r="M112" s="85"/>
      <c r="N112" s="83"/>
      <c r="O112" s="87"/>
      <c r="P112" s="76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</row>
    <row r="113" spans="1:67" s="78" customFormat="1" ht="14.25" hidden="1" customHeight="1" outlineLevel="2">
      <c r="A113" s="111">
        <v>13</v>
      </c>
      <c r="B113" s="119">
        <v>4</v>
      </c>
      <c r="C113" s="81">
        <v>40323</v>
      </c>
      <c r="D113" s="81" t="s">
        <v>15</v>
      </c>
      <c r="E113" s="81">
        <v>45581</v>
      </c>
      <c r="F113" s="81"/>
      <c r="G113" s="82"/>
      <c r="H113" s="82"/>
      <c r="I113" s="83">
        <v>-28569339</v>
      </c>
      <c r="J113" s="84"/>
      <c r="K113" s="85"/>
      <c r="L113" s="86"/>
      <c r="M113" s="85"/>
      <c r="N113" s="83"/>
      <c r="O113" s="87"/>
      <c r="P113" s="76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</row>
    <row r="114" spans="1:67" s="78" customFormat="1" ht="14.25" hidden="1" customHeight="1" outlineLevel="2">
      <c r="A114" s="111">
        <v>13</v>
      </c>
      <c r="B114" s="119">
        <v>4</v>
      </c>
      <c r="C114" s="81">
        <v>40323</v>
      </c>
      <c r="D114" s="81" t="s">
        <v>15</v>
      </c>
      <c r="E114" s="81">
        <v>45609</v>
      </c>
      <c r="F114" s="81"/>
      <c r="G114" s="82"/>
      <c r="H114" s="82"/>
      <c r="I114" s="83">
        <v>-107000</v>
      </c>
      <c r="J114" s="84"/>
      <c r="K114" s="85"/>
      <c r="L114" s="86"/>
      <c r="M114" s="85"/>
      <c r="N114" s="83"/>
      <c r="O114" s="87"/>
      <c r="P114" s="76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</row>
    <row r="115" spans="1:67" s="78" customFormat="1" ht="14.25" hidden="1" customHeight="1" outlineLevel="2">
      <c r="A115" s="111">
        <v>13</v>
      </c>
      <c r="B115" s="119">
        <v>4</v>
      </c>
      <c r="C115" s="81">
        <v>40323</v>
      </c>
      <c r="D115" s="81" t="s">
        <v>15</v>
      </c>
      <c r="E115" s="81">
        <v>45637</v>
      </c>
      <c r="F115" s="81"/>
      <c r="G115" s="82"/>
      <c r="H115" s="82"/>
      <c r="I115" s="83">
        <v>-384571</v>
      </c>
      <c r="J115" s="84"/>
      <c r="K115" s="85"/>
      <c r="L115" s="86"/>
      <c r="M115" s="85"/>
      <c r="N115" s="83"/>
      <c r="O115" s="87"/>
      <c r="P115" s="76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</row>
    <row r="116" spans="1:67" s="78" customFormat="1" ht="14.25" hidden="1" customHeight="1" outlineLevel="2">
      <c r="A116" s="111">
        <v>13</v>
      </c>
      <c r="B116" s="119">
        <v>4</v>
      </c>
      <c r="C116" s="81">
        <v>40323</v>
      </c>
      <c r="D116" s="81" t="s">
        <v>15</v>
      </c>
      <c r="E116" s="81">
        <v>45707</v>
      </c>
      <c r="F116" s="81"/>
      <c r="G116" s="82"/>
      <c r="H116" s="82"/>
      <c r="I116" s="83">
        <v>-632281</v>
      </c>
      <c r="J116" s="84"/>
      <c r="K116" s="85"/>
      <c r="L116" s="86"/>
      <c r="M116" s="85"/>
      <c r="N116" s="83"/>
      <c r="O116" s="87"/>
      <c r="P116" s="76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</row>
    <row r="117" spans="1:67" s="78" customFormat="1" ht="14.25" hidden="1" customHeight="1" outlineLevel="2">
      <c r="A117" s="111">
        <v>13</v>
      </c>
      <c r="B117" s="119">
        <v>4</v>
      </c>
      <c r="C117" s="81">
        <v>40323</v>
      </c>
      <c r="D117" s="81" t="s">
        <v>15</v>
      </c>
      <c r="E117" s="81">
        <v>45756</v>
      </c>
      <c r="F117" s="81"/>
      <c r="G117" s="82"/>
      <c r="H117" s="82"/>
      <c r="I117" s="83">
        <v>-1500000</v>
      </c>
      <c r="J117" s="84"/>
      <c r="K117" s="85"/>
      <c r="L117" s="86"/>
      <c r="M117" s="85"/>
      <c r="N117" s="83"/>
      <c r="O117" s="87"/>
      <c r="P117" s="76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</row>
    <row r="118" spans="1:67" s="78" customFormat="1" ht="14.25" hidden="1" customHeight="1" outlineLevel="2">
      <c r="A118" s="111">
        <v>13</v>
      </c>
      <c r="B118" s="119">
        <v>4</v>
      </c>
      <c r="C118" s="81">
        <v>40323</v>
      </c>
      <c r="D118" s="81" t="s">
        <v>15</v>
      </c>
      <c r="E118" s="81">
        <v>45791</v>
      </c>
      <c r="F118" s="81"/>
      <c r="G118" s="82"/>
      <c r="H118" s="82"/>
      <c r="I118" s="83">
        <v>-7162881.2999999998</v>
      </c>
      <c r="J118" s="84"/>
      <c r="K118" s="85"/>
      <c r="L118" s="86"/>
      <c r="M118" s="85"/>
      <c r="N118" s="83"/>
      <c r="O118" s="87"/>
      <c r="P118" s="76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</row>
    <row r="119" spans="1:67" s="78" customFormat="1" ht="14.25" hidden="1" customHeight="1" outlineLevel="2">
      <c r="A119" s="111">
        <v>13</v>
      </c>
      <c r="B119" s="119">
        <v>4</v>
      </c>
      <c r="C119" s="81">
        <v>40323</v>
      </c>
      <c r="D119" s="81" t="s">
        <v>16</v>
      </c>
      <c r="E119" s="81">
        <v>45803</v>
      </c>
      <c r="F119" s="81"/>
      <c r="G119" s="82"/>
      <c r="H119" s="82"/>
      <c r="I119" s="83">
        <v>-1775266225.404999</v>
      </c>
      <c r="J119" s="84"/>
      <c r="K119" s="85"/>
      <c r="L119" s="86"/>
      <c r="M119" s="85"/>
      <c r="N119" s="83"/>
      <c r="O119" s="87"/>
      <c r="P119" s="76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</row>
    <row r="120" spans="1:67" s="19" customFormat="1" ht="14.25" customHeight="1" collapsed="1">
      <c r="A120" s="35" t="s">
        <v>25</v>
      </c>
      <c r="B120" s="36"/>
      <c r="C120" s="37"/>
      <c r="D120" s="37" t="s">
        <v>23</v>
      </c>
      <c r="E120" s="37"/>
      <c r="F120" s="37"/>
      <c r="G120" s="37"/>
      <c r="H120" s="38"/>
      <c r="I120" s="39">
        <f>SUM(I41:I119)</f>
        <v>0</v>
      </c>
      <c r="J120" s="38"/>
      <c r="K120" s="40"/>
      <c r="L120" s="41"/>
      <c r="M120" s="40"/>
      <c r="N120" s="42"/>
      <c r="O120" s="38"/>
      <c r="P120" s="18"/>
    </row>
    <row r="121" spans="1:67" s="20" customFormat="1" ht="14.25" customHeight="1" outlineLevel="1">
      <c r="A121" s="9">
        <v>14</v>
      </c>
      <c r="B121" s="10">
        <v>4</v>
      </c>
      <c r="C121" s="11">
        <v>40339</v>
      </c>
      <c r="D121" s="11">
        <v>40338</v>
      </c>
      <c r="E121" s="11">
        <v>40339</v>
      </c>
      <c r="F121" s="11">
        <v>43992</v>
      </c>
      <c r="G121" s="12">
        <v>50000000</v>
      </c>
      <c r="H121" s="12">
        <v>135000000</v>
      </c>
      <c r="I121" s="13">
        <v>51750000</v>
      </c>
      <c r="J121" s="14" t="s">
        <v>18</v>
      </c>
      <c r="K121" s="15">
        <v>95.7</v>
      </c>
      <c r="L121" s="16">
        <v>0</v>
      </c>
      <c r="M121" s="15">
        <v>4.54</v>
      </c>
      <c r="N121" s="13" t="s">
        <v>18</v>
      </c>
      <c r="O121" s="17">
        <v>0</v>
      </c>
      <c r="P121" s="18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</row>
    <row r="122" spans="1:67" s="20" customFormat="1" ht="14.25" customHeight="1" outlineLevel="1">
      <c r="A122" s="9">
        <v>14</v>
      </c>
      <c r="B122" s="10">
        <v>4</v>
      </c>
      <c r="C122" s="11">
        <v>40339</v>
      </c>
      <c r="D122" s="11">
        <v>40345</v>
      </c>
      <c r="E122" s="11">
        <v>40346</v>
      </c>
      <c r="F122" s="11">
        <v>43992</v>
      </c>
      <c r="G122" s="12">
        <v>100000000</v>
      </c>
      <c r="H122" s="12">
        <v>236000000</v>
      </c>
      <c r="I122" s="13">
        <v>101900000</v>
      </c>
      <c r="J122" s="14" t="s">
        <v>18</v>
      </c>
      <c r="K122" s="15">
        <v>96.21</v>
      </c>
      <c r="L122" s="16">
        <v>0.08</v>
      </c>
      <c r="M122" s="15">
        <v>4.4800000000000004</v>
      </c>
      <c r="N122" s="13" t="s">
        <v>18</v>
      </c>
      <c r="O122" s="17">
        <v>0</v>
      </c>
      <c r="P122" s="18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</row>
    <row r="123" spans="1:67" s="20" customFormat="1" ht="14.25" customHeight="1" outlineLevel="1">
      <c r="A123" s="9">
        <v>14</v>
      </c>
      <c r="B123" s="10">
        <v>4</v>
      </c>
      <c r="C123" s="11">
        <v>40339</v>
      </c>
      <c r="D123" s="11">
        <v>40352</v>
      </c>
      <c r="E123" s="11">
        <v>40353</v>
      </c>
      <c r="F123" s="11">
        <v>43992</v>
      </c>
      <c r="G123" s="12">
        <v>100000000</v>
      </c>
      <c r="H123" s="12">
        <v>294290000</v>
      </c>
      <c r="I123" s="13">
        <v>105700000</v>
      </c>
      <c r="J123" s="14" t="s">
        <v>18</v>
      </c>
      <c r="K123" s="15">
        <v>100.39</v>
      </c>
      <c r="L123" s="16">
        <v>0.15</v>
      </c>
      <c r="M123" s="15">
        <v>3.97</v>
      </c>
      <c r="N123" s="13" t="s">
        <v>18</v>
      </c>
      <c r="O123" s="17">
        <v>0</v>
      </c>
      <c r="P123" s="18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</row>
    <row r="124" spans="1:67" s="20" customFormat="1" ht="14.25" customHeight="1" outlineLevel="1">
      <c r="A124" s="9">
        <v>14</v>
      </c>
      <c r="B124" s="10">
        <v>4</v>
      </c>
      <c r="C124" s="11">
        <v>40339</v>
      </c>
      <c r="D124" s="11">
        <v>40359</v>
      </c>
      <c r="E124" s="11">
        <v>40360</v>
      </c>
      <c r="F124" s="11">
        <v>43992</v>
      </c>
      <c r="G124" s="12">
        <v>100000000</v>
      </c>
      <c r="H124" s="12">
        <v>228120000</v>
      </c>
      <c r="I124" s="13">
        <v>107960000</v>
      </c>
      <c r="J124" s="14" t="s">
        <v>18</v>
      </c>
      <c r="K124" s="15">
        <v>102.29</v>
      </c>
      <c r="L124" s="16">
        <v>0.23</v>
      </c>
      <c r="M124" s="15">
        <v>3.75</v>
      </c>
      <c r="N124" s="13" t="s">
        <v>18</v>
      </c>
      <c r="O124" s="17">
        <v>0</v>
      </c>
      <c r="P124" s="18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</row>
    <row r="125" spans="1:67" s="20" customFormat="1" ht="14.25" customHeight="1" outlineLevel="1">
      <c r="A125" s="9">
        <v>14</v>
      </c>
      <c r="B125" s="10">
        <v>4</v>
      </c>
      <c r="C125" s="11">
        <v>40339</v>
      </c>
      <c r="D125" s="11">
        <v>40366</v>
      </c>
      <c r="E125" s="11">
        <v>40367</v>
      </c>
      <c r="F125" s="11">
        <v>43992</v>
      </c>
      <c r="G125" s="12">
        <v>100000000</v>
      </c>
      <c r="H125" s="12">
        <v>193070000</v>
      </c>
      <c r="I125" s="13">
        <v>103320000</v>
      </c>
      <c r="J125" s="14" t="s">
        <v>18</v>
      </c>
      <c r="K125" s="15">
        <v>102.36</v>
      </c>
      <c r="L125" s="16">
        <v>0.31</v>
      </c>
      <c r="M125" s="15">
        <v>3.75</v>
      </c>
      <c r="N125" s="13" t="s">
        <v>18</v>
      </c>
      <c r="O125" s="17">
        <v>0</v>
      </c>
      <c r="P125" s="18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</row>
    <row r="126" spans="1:67" s="20" customFormat="1" ht="14.25" customHeight="1" outlineLevel="1">
      <c r="A126" s="9">
        <v>14</v>
      </c>
      <c r="B126" s="10">
        <v>4</v>
      </c>
      <c r="C126" s="11">
        <v>40339</v>
      </c>
      <c r="D126" s="11">
        <v>40373</v>
      </c>
      <c r="E126" s="11">
        <v>40374</v>
      </c>
      <c r="F126" s="11">
        <v>43992</v>
      </c>
      <c r="G126" s="12">
        <v>100000000</v>
      </c>
      <c r="H126" s="12">
        <v>164780000</v>
      </c>
      <c r="I126" s="13">
        <v>100000000</v>
      </c>
      <c r="J126" s="14" t="s">
        <v>18</v>
      </c>
      <c r="K126" s="15">
        <v>101.6</v>
      </c>
      <c r="L126" s="16">
        <v>0.38</v>
      </c>
      <c r="M126" s="15">
        <v>3.85</v>
      </c>
      <c r="N126" s="13" t="s">
        <v>18</v>
      </c>
      <c r="O126" s="17">
        <v>0</v>
      </c>
      <c r="P126" s="18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</row>
    <row r="127" spans="1:67" s="20" customFormat="1" ht="14.25" customHeight="1" outlineLevel="1">
      <c r="A127" s="9">
        <v>14</v>
      </c>
      <c r="B127" s="10">
        <v>4</v>
      </c>
      <c r="C127" s="11">
        <v>40339</v>
      </c>
      <c r="D127" s="11">
        <v>40380</v>
      </c>
      <c r="E127" s="11">
        <v>40381</v>
      </c>
      <c r="F127" s="11">
        <v>43992</v>
      </c>
      <c r="G127" s="12">
        <v>100000000</v>
      </c>
      <c r="H127" s="12">
        <v>164580000</v>
      </c>
      <c r="I127" s="13">
        <v>73680000</v>
      </c>
      <c r="J127" s="14" t="s">
        <v>18</v>
      </c>
      <c r="K127" s="15">
        <v>101.75</v>
      </c>
      <c r="L127" s="16">
        <v>0.46</v>
      </c>
      <c r="M127" s="15">
        <v>3.84</v>
      </c>
      <c r="N127" s="13" t="s">
        <v>18</v>
      </c>
      <c r="O127" s="17">
        <v>0</v>
      </c>
      <c r="P127" s="18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</row>
    <row r="128" spans="1:67" s="20" customFormat="1" ht="14.25" customHeight="1" outlineLevel="1">
      <c r="A128" s="9">
        <v>14</v>
      </c>
      <c r="B128" s="10">
        <v>4</v>
      </c>
      <c r="C128" s="11">
        <v>40339</v>
      </c>
      <c r="D128" s="11">
        <v>40387</v>
      </c>
      <c r="E128" s="11">
        <v>40388</v>
      </c>
      <c r="F128" s="11">
        <v>43992</v>
      </c>
      <c r="G128" s="12">
        <v>100000000</v>
      </c>
      <c r="H128" s="12">
        <v>238700000</v>
      </c>
      <c r="I128" s="13">
        <v>100000000</v>
      </c>
      <c r="J128" s="14" t="s">
        <v>18</v>
      </c>
      <c r="K128" s="15">
        <v>102.01</v>
      </c>
      <c r="L128" s="16">
        <v>0.54</v>
      </c>
      <c r="M128" s="15">
        <v>3.82</v>
      </c>
      <c r="N128" s="13" t="s">
        <v>18</v>
      </c>
      <c r="O128" s="17">
        <v>0</v>
      </c>
      <c r="P128" s="18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</row>
    <row r="129" spans="1:67" s="20" customFormat="1" ht="14.25" customHeight="1" outlineLevel="1">
      <c r="A129" s="9">
        <v>14</v>
      </c>
      <c r="B129" s="10">
        <v>4</v>
      </c>
      <c r="C129" s="11">
        <v>40339</v>
      </c>
      <c r="D129" s="11">
        <v>40394</v>
      </c>
      <c r="E129" s="11">
        <v>40395</v>
      </c>
      <c r="F129" s="11">
        <v>43992</v>
      </c>
      <c r="G129" s="12">
        <v>100000000</v>
      </c>
      <c r="H129" s="12">
        <v>343460000</v>
      </c>
      <c r="I129" s="13">
        <v>100000000</v>
      </c>
      <c r="J129" s="14" t="s">
        <v>18</v>
      </c>
      <c r="K129" s="15">
        <v>104.15</v>
      </c>
      <c r="L129" s="16">
        <v>0.61</v>
      </c>
      <c r="M129" s="15">
        <v>3.57</v>
      </c>
      <c r="N129" s="13" t="s">
        <v>18</v>
      </c>
      <c r="O129" s="17">
        <v>0</v>
      </c>
      <c r="P129" s="18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</row>
    <row r="130" spans="1:67" s="20" customFormat="1" ht="14.25" customHeight="1" outlineLevel="1">
      <c r="A130" s="9">
        <v>14</v>
      </c>
      <c r="B130" s="10">
        <v>4</v>
      </c>
      <c r="C130" s="11">
        <v>40339</v>
      </c>
      <c r="D130" s="11">
        <v>40401</v>
      </c>
      <c r="E130" s="11">
        <v>40402</v>
      </c>
      <c r="F130" s="11">
        <v>43992</v>
      </c>
      <c r="G130" s="12">
        <v>100000000</v>
      </c>
      <c r="H130" s="12">
        <v>281370000</v>
      </c>
      <c r="I130" s="13">
        <v>100000000</v>
      </c>
      <c r="J130" s="14" t="s">
        <v>18</v>
      </c>
      <c r="K130" s="15">
        <v>108.1</v>
      </c>
      <c r="L130" s="16">
        <v>0.69</v>
      </c>
      <c r="M130" s="15">
        <v>3.12</v>
      </c>
      <c r="N130" s="13" t="s">
        <v>18</v>
      </c>
      <c r="O130" s="17">
        <v>0</v>
      </c>
      <c r="P130" s="18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</row>
    <row r="131" spans="1:67" s="20" customFormat="1" ht="14.25" customHeight="1" outlineLevel="1">
      <c r="A131" s="9">
        <v>14</v>
      </c>
      <c r="B131" s="10">
        <v>4</v>
      </c>
      <c r="C131" s="11">
        <v>40339</v>
      </c>
      <c r="D131" s="11">
        <v>40408</v>
      </c>
      <c r="E131" s="11">
        <v>40409</v>
      </c>
      <c r="F131" s="11">
        <v>43992</v>
      </c>
      <c r="G131" s="12">
        <v>100000000</v>
      </c>
      <c r="H131" s="12">
        <v>124400000</v>
      </c>
      <c r="I131" s="13">
        <v>100000000</v>
      </c>
      <c r="J131" s="14" t="s">
        <v>18</v>
      </c>
      <c r="K131" s="15">
        <v>106.8</v>
      </c>
      <c r="L131" s="16">
        <v>0.77</v>
      </c>
      <c r="M131" s="15">
        <v>3.27</v>
      </c>
      <c r="N131" s="13" t="s">
        <v>18</v>
      </c>
      <c r="O131" s="17">
        <v>0</v>
      </c>
      <c r="P131" s="18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</row>
    <row r="132" spans="1:67" s="20" customFormat="1" ht="14.25" customHeight="1" outlineLevel="1">
      <c r="A132" s="9">
        <v>14</v>
      </c>
      <c r="B132" s="10">
        <v>4</v>
      </c>
      <c r="C132" s="11">
        <v>40339</v>
      </c>
      <c r="D132" s="11">
        <v>40416</v>
      </c>
      <c r="E132" s="11">
        <v>40417</v>
      </c>
      <c r="F132" s="11">
        <v>43992</v>
      </c>
      <c r="G132" s="12">
        <v>100000000</v>
      </c>
      <c r="H132" s="12">
        <v>102720000</v>
      </c>
      <c r="I132" s="13">
        <v>77220000</v>
      </c>
      <c r="J132" s="14" t="s">
        <v>18</v>
      </c>
      <c r="K132" s="15">
        <v>106.26</v>
      </c>
      <c r="L132" s="16">
        <v>0.85</v>
      </c>
      <c r="M132" s="15">
        <v>3.34</v>
      </c>
      <c r="N132" s="13" t="s">
        <v>18</v>
      </c>
      <c r="O132" s="17">
        <v>0</v>
      </c>
      <c r="P132" s="18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</row>
    <row r="133" spans="1:67" s="20" customFormat="1" ht="14.25" customHeight="1" outlineLevel="1">
      <c r="A133" s="9">
        <v>14</v>
      </c>
      <c r="B133" s="10">
        <v>4</v>
      </c>
      <c r="C133" s="11">
        <v>40339</v>
      </c>
      <c r="D133" s="11">
        <v>40422</v>
      </c>
      <c r="E133" s="11">
        <v>40423</v>
      </c>
      <c r="F133" s="11">
        <v>43992</v>
      </c>
      <c r="G133" s="12">
        <v>100000000</v>
      </c>
      <c r="H133" s="12">
        <v>134790000</v>
      </c>
      <c r="I133" s="13">
        <v>54490000</v>
      </c>
      <c r="J133" s="14" t="s">
        <v>18</v>
      </c>
      <c r="K133" s="15">
        <v>106.39</v>
      </c>
      <c r="L133" s="16">
        <v>0.92</v>
      </c>
      <c r="M133" s="15">
        <v>3.34</v>
      </c>
      <c r="N133" s="13" t="s">
        <v>18</v>
      </c>
      <c r="O133" s="17">
        <v>0</v>
      </c>
      <c r="P133" s="18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</row>
    <row r="134" spans="1:67" s="20" customFormat="1" ht="14.25" customHeight="1" outlineLevel="1">
      <c r="A134" s="9">
        <v>14</v>
      </c>
      <c r="B134" s="10">
        <v>4</v>
      </c>
      <c r="C134" s="11">
        <v>40339</v>
      </c>
      <c r="D134" s="11">
        <v>40429</v>
      </c>
      <c r="E134" s="11">
        <v>40430</v>
      </c>
      <c r="F134" s="11">
        <v>43992</v>
      </c>
      <c r="G134" s="12">
        <v>100000000</v>
      </c>
      <c r="H134" s="12">
        <v>113430000</v>
      </c>
      <c r="I134" s="13">
        <v>58280000</v>
      </c>
      <c r="J134" s="14" t="s">
        <v>18</v>
      </c>
      <c r="K134" s="15">
        <v>106.54</v>
      </c>
      <c r="L134" s="16">
        <v>0.99</v>
      </c>
      <c r="M134" s="15">
        <v>3.33</v>
      </c>
      <c r="N134" s="13" t="s">
        <v>18</v>
      </c>
      <c r="O134" s="17">
        <v>0</v>
      </c>
      <c r="P134" s="18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</row>
    <row r="135" spans="1:67" s="20" customFormat="1" ht="14.25" customHeight="1" outlineLevel="1">
      <c r="A135" s="9">
        <v>14</v>
      </c>
      <c r="B135" s="10">
        <v>4</v>
      </c>
      <c r="C135" s="11">
        <v>40339</v>
      </c>
      <c r="D135" s="11">
        <v>40436</v>
      </c>
      <c r="E135" s="11">
        <v>40437</v>
      </c>
      <c r="F135" s="11">
        <v>43992</v>
      </c>
      <c r="G135" s="12">
        <v>100000000</v>
      </c>
      <c r="H135" s="12">
        <v>234180000</v>
      </c>
      <c r="I135" s="13">
        <v>100000000</v>
      </c>
      <c r="J135" s="14" t="s">
        <v>18</v>
      </c>
      <c r="K135" s="15">
        <v>107.49</v>
      </c>
      <c r="L135" s="16">
        <v>1.07</v>
      </c>
      <c r="M135" s="15">
        <v>3.22</v>
      </c>
      <c r="N135" s="13" t="s">
        <v>18</v>
      </c>
      <c r="O135" s="17">
        <v>0</v>
      </c>
      <c r="P135" s="18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</row>
    <row r="136" spans="1:67" s="20" customFormat="1" ht="14.25" customHeight="1" outlineLevel="1">
      <c r="A136" s="9">
        <v>14</v>
      </c>
      <c r="B136" s="10">
        <v>4</v>
      </c>
      <c r="C136" s="11">
        <v>40339</v>
      </c>
      <c r="D136" s="11">
        <v>40443</v>
      </c>
      <c r="E136" s="11">
        <v>40444</v>
      </c>
      <c r="F136" s="11">
        <v>43992</v>
      </c>
      <c r="G136" s="12">
        <v>100000000</v>
      </c>
      <c r="H136" s="12">
        <v>140620000</v>
      </c>
      <c r="I136" s="13">
        <v>78120000</v>
      </c>
      <c r="J136" s="14" t="s">
        <v>18</v>
      </c>
      <c r="K136" s="15">
        <v>107.01</v>
      </c>
      <c r="L136" s="16">
        <v>1.1499999999999999</v>
      </c>
      <c r="M136" s="15">
        <v>3.29</v>
      </c>
      <c r="N136" s="13" t="s">
        <v>18</v>
      </c>
      <c r="O136" s="17">
        <v>0</v>
      </c>
      <c r="P136" s="18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</row>
    <row r="137" spans="1:67" s="20" customFormat="1" ht="14.25" customHeight="1" outlineLevel="1">
      <c r="A137" s="9">
        <v>14</v>
      </c>
      <c r="B137" s="10">
        <v>4</v>
      </c>
      <c r="C137" s="11">
        <v>40339</v>
      </c>
      <c r="D137" s="11">
        <v>40450</v>
      </c>
      <c r="E137" s="11">
        <v>40451</v>
      </c>
      <c r="F137" s="11">
        <v>43992</v>
      </c>
      <c r="G137" s="12">
        <v>100000000</v>
      </c>
      <c r="H137" s="12">
        <v>130600000</v>
      </c>
      <c r="I137" s="13">
        <v>30000000</v>
      </c>
      <c r="J137" s="14" t="s">
        <v>18</v>
      </c>
      <c r="K137" s="15">
        <v>106.9</v>
      </c>
      <c r="L137" s="16">
        <v>1.22</v>
      </c>
      <c r="M137" s="15">
        <v>3.31</v>
      </c>
      <c r="N137" s="13" t="s">
        <v>18</v>
      </c>
      <c r="O137" s="17">
        <v>0</v>
      </c>
      <c r="P137" s="18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</row>
    <row r="138" spans="1:67" s="20" customFormat="1" ht="14.25" customHeight="1" outlineLevel="1">
      <c r="A138" s="9">
        <v>14</v>
      </c>
      <c r="B138" s="10">
        <v>4</v>
      </c>
      <c r="C138" s="11">
        <v>40339</v>
      </c>
      <c r="D138" s="11">
        <v>40457</v>
      </c>
      <c r="E138" s="11">
        <v>40459</v>
      </c>
      <c r="F138" s="11">
        <v>43992</v>
      </c>
      <c r="G138" s="12">
        <v>100000000</v>
      </c>
      <c r="H138" s="12">
        <v>138150000</v>
      </c>
      <c r="I138" s="13">
        <v>64150000</v>
      </c>
      <c r="J138" s="14" t="s">
        <v>18</v>
      </c>
      <c r="K138" s="15">
        <v>106.97</v>
      </c>
      <c r="L138" s="16">
        <v>1.31</v>
      </c>
      <c r="M138" s="15">
        <v>3.31</v>
      </c>
      <c r="N138" s="13" t="s">
        <v>18</v>
      </c>
      <c r="O138" s="17">
        <v>0</v>
      </c>
      <c r="P138" s="18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</row>
    <row r="139" spans="1:67" s="20" customFormat="1" ht="14.25" customHeight="1" outlineLevel="1">
      <c r="A139" s="9">
        <v>14</v>
      </c>
      <c r="B139" s="10">
        <v>4</v>
      </c>
      <c r="C139" s="11">
        <v>40339</v>
      </c>
      <c r="D139" s="11">
        <v>40464</v>
      </c>
      <c r="E139" s="11">
        <v>40465</v>
      </c>
      <c r="F139" s="11">
        <v>43992</v>
      </c>
      <c r="G139" s="12">
        <v>100000000</v>
      </c>
      <c r="H139" s="12">
        <v>101300000</v>
      </c>
      <c r="I139" s="13">
        <v>91300000</v>
      </c>
      <c r="J139" s="14" t="s">
        <v>18</v>
      </c>
      <c r="K139" s="15">
        <v>106.9</v>
      </c>
      <c r="L139" s="16">
        <v>1.38</v>
      </c>
      <c r="M139" s="15">
        <v>3.32</v>
      </c>
      <c r="N139" s="13" t="s">
        <v>18</v>
      </c>
      <c r="O139" s="17">
        <v>0</v>
      </c>
      <c r="P139" s="18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</row>
    <row r="140" spans="1:67" s="20" customFormat="1" ht="14.25" customHeight="1" outlineLevel="1">
      <c r="A140" s="9">
        <v>14</v>
      </c>
      <c r="B140" s="10">
        <v>4</v>
      </c>
      <c r="C140" s="11">
        <v>40339</v>
      </c>
      <c r="D140" s="11">
        <v>40471</v>
      </c>
      <c r="E140" s="11">
        <v>40472</v>
      </c>
      <c r="F140" s="11">
        <v>43992</v>
      </c>
      <c r="G140" s="12">
        <v>100000000</v>
      </c>
      <c r="H140" s="12">
        <v>63210000</v>
      </c>
      <c r="I140" s="13">
        <v>55360000</v>
      </c>
      <c r="J140" s="14" t="s">
        <v>18</v>
      </c>
      <c r="K140" s="15">
        <v>107.01</v>
      </c>
      <c r="L140" s="16">
        <v>1.45</v>
      </c>
      <c r="M140" s="15">
        <v>3.32</v>
      </c>
      <c r="N140" s="13" t="s">
        <v>18</v>
      </c>
      <c r="O140" s="17">
        <v>0</v>
      </c>
      <c r="P140" s="18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</row>
    <row r="141" spans="1:67" s="20" customFormat="1" ht="14.25" customHeight="1" outlineLevel="1">
      <c r="A141" s="9">
        <v>14</v>
      </c>
      <c r="B141" s="10">
        <v>4</v>
      </c>
      <c r="C141" s="11">
        <v>40339</v>
      </c>
      <c r="D141" s="11">
        <v>40478</v>
      </c>
      <c r="E141" s="11">
        <v>40479</v>
      </c>
      <c r="F141" s="11">
        <v>43992</v>
      </c>
      <c r="G141" s="12">
        <v>100000000</v>
      </c>
      <c r="H141" s="12">
        <v>127570000</v>
      </c>
      <c r="I141" s="13">
        <v>100000000</v>
      </c>
      <c r="J141" s="14" t="s">
        <v>18</v>
      </c>
      <c r="K141" s="15">
        <v>106.95</v>
      </c>
      <c r="L141" s="16">
        <v>1.53</v>
      </c>
      <c r="M141" s="15">
        <v>3.33</v>
      </c>
      <c r="N141" s="13" t="s">
        <v>18</v>
      </c>
      <c r="O141" s="17">
        <v>0</v>
      </c>
      <c r="P141" s="18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</row>
    <row r="142" spans="1:67" s="20" customFormat="1" ht="14.25" customHeight="1" outlineLevel="1">
      <c r="A142" s="9">
        <v>14</v>
      </c>
      <c r="B142" s="10">
        <v>4</v>
      </c>
      <c r="C142" s="11">
        <v>40339</v>
      </c>
      <c r="D142" s="11">
        <v>40485</v>
      </c>
      <c r="E142" s="11">
        <v>40487</v>
      </c>
      <c r="F142" s="11">
        <v>43992</v>
      </c>
      <c r="G142" s="12">
        <v>100000000</v>
      </c>
      <c r="H142" s="12">
        <v>195100000</v>
      </c>
      <c r="I142" s="13">
        <v>100000000</v>
      </c>
      <c r="J142" s="14" t="s">
        <v>18</v>
      </c>
      <c r="K142" s="15">
        <v>107.28</v>
      </c>
      <c r="L142" s="16">
        <v>1.62</v>
      </c>
      <c r="M142" s="15">
        <v>3.3</v>
      </c>
      <c r="N142" s="13" t="s">
        <v>18</v>
      </c>
      <c r="O142" s="17">
        <v>0</v>
      </c>
      <c r="P142" s="18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</row>
    <row r="143" spans="1:67" s="20" customFormat="1" ht="14.25" customHeight="1" outlineLevel="1">
      <c r="A143" s="9">
        <v>14</v>
      </c>
      <c r="B143" s="10">
        <v>4</v>
      </c>
      <c r="C143" s="11">
        <v>40339</v>
      </c>
      <c r="D143" s="11">
        <v>40492</v>
      </c>
      <c r="E143" s="11">
        <v>40493</v>
      </c>
      <c r="F143" s="11">
        <v>43992</v>
      </c>
      <c r="G143" s="12">
        <v>100000000</v>
      </c>
      <c r="H143" s="12">
        <v>195140000</v>
      </c>
      <c r="I143" s="13">
        <v>73600000</v>
      </c>
      <c r="J143" s="14" t="s">
        <v>18</v>
      </c>
      <c r="K143" s="15">
        <v>108.5</v>
      </c>
      <c r="L143" s="16">
        <v>1.68</v>
      </c>
      <c r="M143" s="15">
        <v>3.17</v>
      </c>
      <c r="N143" s="13" t="s">
        <v>18</v>
      </c>
      <c r="O143" s="17">
        <v>0</v>
      </c>
      <c r="P143" s="18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</row>
    <row r="144" spans="1:67" s="20" customFormat="1" ht="14.25" customHeight="1" outlineLevel="1">
      <c r="A144" s="9">
        <v>14</v>
      </c>
      <c r="B144" s="10">
        <v>4</v>
      </c>
      <c r="C144" s="11">
        <v>40339</v>
      </c>
      <c r="D144" s="11">
        <v>40499</v>
      </c>
      <c r="E144" s="11">
        <v>40500</v>
      </c>
      <c r="F144" s="11">
        <v>43992</v>
      </c>
      <c r="G144" s="12">
        <v>100000000</v>
      </c>
      <c r="H144" s="12">
        <v>123230000</v>
      </c>
      <c r="I144" s="13">
        <v>13030000</v>
      </c>
      <c r="J144" s="14" t="s">
        <v>18</v>
      </c>
      <c r="K144" s="15">
        <v>108.34</v>
      </c>
      <c r="L144" s="16">
        <v>1.76</v>
      </c>
      <c r="M144" s="15">
        <v>3.19</v>
      </c>
      <c r="N144" s="13" t="s">
        <v>18</v>
      </c>
      <c r="O144" s="17">
        <v>0</v>
      </c>
      <c r="P144" s="18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</row>
    <row r="145" spans="1:67" s="20" customFormat="1" ht="14.25" customHeight="1" outlineLevel="1">
      <c r="A145" s="9">
        <v>14</v>
      </c>
      <c r="B145" s="10">
        <v>4</v>
      </c>
      <c r="C145" s="11">
        <v>40339</v>
      </c>
      <c r="D145" s="11">
        <v>40506</v>
      </c>
      <c r="E145" s="11">
        <v>40507</v>
      </c>
      <c r="F145" s="11">
        <v>43992</v>
      </c>
      <c r="G145" s="12">
        <v>100000000</v>
      </c>
      <c r="H145" s="12">
        <v>130420000</v>
      </c>
      <c r="I145" s="13">
        <v>50420000</v>
      </c>
      <c r="J145" s="14" t="s">
        <v>18</v>
      </c>
      <c r="K145" s="15">
        <v>108.07</v>
      </c>
      <c r="L145" s="16">
        <v>1.84</v>
      </c>
      <c r="M145" s="15">
        <v>3.23</v>
      </c>
      <c r="N145" s="13" t="s">
        <v>18</v>
      </c>
      <c r="O145" s="17">
        <v>0</v>
      </c>
      <c r="P145" s="18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</row>
    <row r="146" spans="1:67" s="20" customFormat="1" ht="14.25" customHeight="1" outlineLevel="1">
      <c r="A146" s="9">
        <v>14</v>
      </c>
      <c r="B146" s="10">
        <v>4</v>
      </c>
      <c r="C146" s="11">
        <v>40339</v>
      </c>
      <c r="D146" s="11">
        <v>40513</v>
      </c>
      <c r="E146" s="11">
        <v>40514</v>
      </c>
      <c r="F146" s="11">
        <v>43992</v>
      </c>
      <c r="G146" s="12">
        <v>100000000</v>
      </c>
      <c r="H146" s="12">
        <v>85500000</v>
      </c>
      <c r="I146" s="13">
        <v>25500000</v>
      </c>
      <c r="J146" s="14" t="s">
        <v>18</v>
      </c>
      <c r="K146" s="15">
        <v>107.35</v>
      </c>
      <c r="L146" s="16">
        <v>1.91</v>
      </c>
      <c r="M146" s="15">
        <v>3.33</v>
      </c>
      <c r="N146" s="13" t="s">
        <v>18</v>
      </c>
      <c r="O146" s="17">
        <v>0</v>
      </c>
      <c r="P146" s="18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</row>
    <row r="147" spans="1:67" s="20" customFormat="1" ht="14.25" customHeight="1" outlineLevel="1">
      <c r="A147" s="9">
        <v>14</v>
      </c>
      <c r="B147" s="10">
        <v>4</v>
      </c>
      <c r="C147" s="11">
        <v>40339</v>
      </c>
      <c r="D147" s="11">
        <v>40520</v>
      </c>
      <c r="E147" s="11">
        <v>40521</v>
      </c>
      <c r="F147" s="11">
        <v>43992</v>
      </c>
      <c r="G147" s="12">
        <v>100000000</v>
      </c>
      <c r="H147" s="12">
        <v>176380000</v>
      </c>
      <c r="I147" s="13">
        <v>66380000</v>
      </c>
      <c r="J147" s="14" t="s">
        <v>18</v>
      </c>
      <c r="K147" s="15">
        <v>107.24</v>
      </c>
      <c r="L147" s="16">
        <v>1.99</v>
      </c>
      <c r="M147" s="15">
        <v>3.35</v>
      </c>
      <c r="N147" s="13" t="s">
        <v>18</v>
      </c>
      <c r="O147" s="17">
        <v>0</v>
      </c>
      <c r="P147" s="18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</row>
    <row r="148" spans="1:67" s="20" customFormat="1" ht="14.25" customHeight="1" outlineLevel="1">
      <c r="A148" s="9">
        <v>14</v>
      </c>
      <c r="B148" s="10">
        <v>4</v>
      </c>
      <c r="C148" s="11">
        <v>40339</v>
      </c>
      <c r="D148" s="11">
        <v>40528</v>
      </c>
      <c r="E148" s="11">
        <v>40529</v>
      </c>
      <c r="F148" s="11">
        <v>43992</v>
      </c>
      <c r="G148" s="12">
        <v>100000000</v>
      </c>
      <c r="H148" s="12">
        <v>65250000</v>
      </c>
      <c r="I148" s="13">
        <v>60250000</v>
      </c>
      <c r="J148" s="14" t="s">
        <v>18</v>
      </c>
      <c r="K148" s="15">
        <v>105.03</v>
      </c>
      <c r="L148" s="16">
        <v>0.08</v>
      </c>
      <c r="M148" s="15">
        <v>3.38</v>
      </c>
      <c r="N148" s="13" t="s">
        <v>18</v>
      </c>
      <c r="O148" s="17">
        <v>0</v>
      </c>
      <c r="P148" s="18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</row>
    <row r="149" spans="1:67" s="20" customFormat="1" ht="14.25" customHeight="1" outlineLevel="1">
      <c r="A149" s="9">
        <v>14</v>
      </c>
      <c r="B149" s="10">
        <v>4</v>
      </c>
      <c r="C149" s="11">
        <v>40339</v>
      </c>
      <c r="D149" s="11">
        <v>40541</v>
      </c>
      <c r="E149" s="11">
        <v>40542</v>
      </c>
      <c r="F149" s="11">
        <v>43992</v>
      </c>
      <c r="G149" s="12">
        <v>100000000</v>
      </c>
      <c r="H149" s="12">
        <v>59330000</v>
      </c>
      <c r="I149" s="13">
        <v>19330000</v>
      </c>
      <c r="J149" s="14" t="s">
        <v>18</v>
      </c>
      <c r="K149" s="15">
        <v>104.7</v>
      </c>
      <c r="L149" s="16">
        <v>0.22</v>
      </c>
      <c r="M149" s="15">
        <v>3.44</v>
      </c>
      <c r="N149" s="13" t="s">
        <v>18</v>
      </c>
      <c r="O149" s="17">
        <v>0</v>
      </c>
      <c r="P149" s="18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</row>
    <row r="150" spans="1:67" s="20" customFormat="1" ht="14.25" customHeight="1" outlineLevel="1">
      <c r="A150" s="9">
        <v>14</v>
      </c>
      <c r="B150" s="10">
        <v>4</v>
      </c>
      <c r="C150" s="11">
        <v>40339</v>
      </c>
      <c r="D150" s="11">
        <v>40711</v>
      </c>
      <c r="E150" s="11">
        <v>40714</v>
      </c>
      <c r="F150" s="11">
        <v>43992</v>
      </c>
      <c r="G150" s="12">
        <v>50000000</v>
      </c>
      <c r="H150" s="12">
        <v>75680000</v>
      </c>
      <c r="I150" s="13">
        <v>32980000</v>
      </c>
      <c r="J150" s="14" t="s">
        <v>18</v>
      </c>
      <c r="K150" s="15">
        <v>106.47</v>
      </c>
      <c r="L150" s="16">
        <v>0.11</v>
      </c>
      <c r="M150" s="15">
        <v>3.18</v>
      </c>
      <c r="N150" s="13" t="s">
        <v>18</v>
      </c>
      <c r="O150" s="17">
        <v>0</v>
      </c>
      <c r="P150" s="18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</row>
    <row r="151" spans="1:67" s="20" customFormat="1" ht="14.25" customHeight="1" outlineLevel="1">
      <c r="A151" s="9">
        <v>14</v>
      </c>
      <c r="B151" s="10">
        <v>4</v>
      </c>
      <c r="C151" s="11">
        <v>40339</v>
      </c>
      <c r="D151" s="11">
        <v>40718</v>
      </c>
      <c r="E151" s="11">
        <v>40721</v>
      </c>
      <c r="F151" s="11">
        <v>43992</v>
      </c>
      <c r="G151" s="12">
        <v>50000000</v>
      </c>
      <c r="H151" s="12">
        <v>91940000</v>
      </c>
      <c r="I151" s="13">
        <v>23800000</v>
      </c>
      <c r="J151" s="14" t="s">
        <v>18</v>
      </c>
      <c r="K151" s="15">
        <v>104.98</v>
      </c>
      <c r="L151" s="16">
        <v>0.19</v>
      </c>
      <c r="M151" s="15">
        <v>3.37</v>
      </c>
      <c r="N151" s="13" t="s">
        <v>18</v>
      </c>
      <c r="O151" s="17">
        <v>0</v>
      </c>
      <c r="P151" s="18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</row>
    <row r="152" spans="1:67" s="20" customFormat="1" ht="14.25" customHeight="1" outlineLevel="1">
      <c r="A152" s="9">
        <v>14</v>
      </c>
      <c r="B152" s="10">
        <v>4</v>
      </c>
      <c r="C152" s="11">
        <v>40339</v>
      </c>
      <c r="D152" s="11">
        <v>40725</v>
      </c>
      <c r="E152" s="11">
        <v>40728</v>
      </c>
      <c r="F152" s="11">
        <v>43992</v>
      </c>
      <c r="G152" s="12">
        <v>50000000</v>
      </c>
      <c r="H152" s="12">
        <v>161720000</v>
      </c>
      <c r="I152" s="13">
        <v>62620000</v>
      </c>
      <c r="J152" s="14" t="s">
        <v>18</v>
      </c>
      <c r="K152" s="15">
        <v>105.67</v>
      </c>
      <c r="L152" s="16">
        <v>0.26</v>
      </c>
      <c r="M152" s="15">
        <v>3.29</v>
      </c>
      <c r="N152" s="13" t="s">
        <v>18</v>
      </c>
      <c r="O152" s="17">
        <v>0</v>
      </c>
      <c r="P152" s="18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</row>
    <row r="153" spans="1:67" s="20" customFormat="1" ht="14.25" customHeight="1" outlineLevel="1">
      <c r="A153" s="9">
        <v>14</v>
      </c>
      <c r="B153" s="10">
        <v>4</v>
      </c>
      <c r="C153" s="11">
        <v>40339</v>
      </c>
      <c r="D153" s="11">
        <v>40732</v>
      </c>
      <c r="E153" s="11">
        <v>40735</v>
      </c>
      <c r="F153" s="11">
        <v>43992</v>
      </c>
      <c r="G153" s="12">
        <v>50000000</v>
      </c>
      <c r="H153" s="12">
        <v>104920000</v>
      </c>
      <c r="I153" s="13">
        <v>84190000</v>
      </c>
      <c r="J153" s="14" t="s">
        <v>18</v>
      </c>
      <c r="K153" s="15">
        <v>105</v>
      </c>
      <c r="L153" s="16">
        <v>0.34</v>
      </c>
      <c r="M153" s="15">
        <v>3.39</v>
      </c>
      <c r="N153" s="13" t="s">
        <v>18</v>
      </c>
      <c r="O153" s="17">
        <v>0</v>
      </c>
      <c r="P153" s="18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</row>
    <row r="154" spans="1:67" s="20" customFormat="1" ht="14.25" customHeight="1" outlineLevel="1">
      <c r="A154" s="9">
        <v>14</v>
      </c>
      <c r="B154" s="10">
        <v>4</v>
      </c>
      <c r="C154" s="11">
        <v>40339</v>
      </c>
      <c r="D154" s="11">
        <v>40739</v>
      </c>
      <c r="E154" s="11">
        <v>40743</v>
      </c>
      <c r="F154" s="11">
        <v>43992</v>
      </c>
      <c r="G154" s="12">
        <v>50000000</v>
      </c>
      <c r="H154" s="12">
        <v>76000000</v>
      </c>
      <c r="I154" s="13">
        <v>50000000</v>
      </c>
      <c r="J154" s="14" t="s">
        <v>18</v>
      </c>
      <c r="K154" s="15">
        <v>103.53</v>
      </c>
      <c r="L154" s="16">
        <v>0.43</v>
      </c>
      <c r="M154" s="15">
        <v>3.59</v>
      </c>
      <c r="N154" s="13" t="s">
        <v>18</v>
      </c>
      <c r="O154" s="17">
        <v>0</v>
      </c>
      <c r="P154" s="18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</row>
    <row r="155" spans="1:67" s="20" customFormat="1" ht="14.25" customHeight="1" outlineLevel="1">
      <c r="A155" s="9">
        <v>14</v>
      </c>
      <c r="B155" s="10">
        <v>4</v>
      </c>
      <c r="C155" s="11">
        <v>40339</v>
      </c>
      <c r="D155" s="11">
        <v>40746</v>
      </c>
      <c r="E155" s="11">
        <v>40749</v>
      </c>
      <c r="F155" s="11">
        <v>43992</v>
      </c>
      <c r="G155" s="12">
        <v>50000000</v>
      </c>
      <c r="H155" s="12">
        <v>82000000</v>
      </c>
      <c r="I155" s="13">
        <v>40000000</v>
      </c>
      <c r="J155" s="14" t="s">
        <v>18</v>
      </c>
      <c r="K155" s="15">
        <v>103.21</v>
      </c>
      <c r="L155" s="16">
        <v>0.49</v>
      </c>
      <c r="M155" s="15">
        <v>3.64</v>
      </c>
      <c r="N155" s="13" t="s">
        <v>18</v>
      </c>
      <c r="O155" s="17">
        <v>0</v>
      </c>
      <c r="P155" s="18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</row>
    <row r="156" spans="1:67" s="20" customFormat="1" ht="14.25" customHeight="1" outlineLevel="1">
      <c r="A156" s="9">
        <v>14</v>
      </c>
      <c r="B156" s="10">
        <v>4</v>
      </c>
      <c r="C156" s="11">
        <v>40339</v>
      </c>
      <c r="D156" s="11">
        <v>40753</v>
      </c>
      <c r="E156" s="11">
        <v>40756</v>
      </c>
      <c r="F156" s="11">
        <v>43992</v>
      </c>
      <c r="G156" s="12">
        <v>50000000</v>
      </c>
      <c r="H156" s="12">
        <v>182180000</v>
      </c>
      <c r="I156" s="13">
        <v>59380000</v>
      </c>
      <c r="J156" s="14" t="s">
        <v>18</v>
      </c>
      <c r="K156" s="15">
        <v>103.27</v>
      </c>
      <c r="L156" s="16">
        <v>0.56999999999999995</v>
      </c>
      <c r="M156" s="15">
        <v>3.64</v>
      </c>
      <c r="N156" s="13" t="s">
        <v>18</v>
      </c>
      <c r="O156" s="17">
        <v>0</v>
      </c>
      <c r="P156" s="18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</row>
    <row r="157" spans="1:67" s="20" customFormat="1" ht="14.25" customHeight="1" outlineLevel="1">
      <c r="A157" s="9">
        <v>14</v>
      </c>
      <c r="B157" s="10">
        <v>4</v>
      </c>
      <c r="C157" s="11">
        <v>40339</v>
      </c>
      <c r="D157" s="11">
        <v>40760</v>
      </c>
      <c r="E157" s="11">
        <v>40763</v>
      </c>
      <c r="F157" s="11">
        <v>43992</v>
      </c>
      <c r="G157" s="12">
        <v>50000000</v>
      </c>
      <c r="H157" s="12">
        <v>86350000</v>
      </c>
      <c r="I157" s="13">
        <v>50300000</v>
      </c>
      <c r="J157" s="14" t="s">
        <v>18</v>
      </c>
      <c r="K157" s="15">
        <v>103.11</v>
      </c>
      <c r="L157" s="16">
        <v>0.64</v>
      </c>
      <c r="M157" s="15">
        <v>3.67</v>
      </c>
      <c r="N157" s="13" t="s">
        <v>18</v>
      </c>
      <c r="O157" s="17">
        <v>0</v>
      </c>
      <c r="P157" s="18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</row>
    <row r="158" spans="1:67" s="20" customFormat="1" ht="14.25" customHeight="1" outlineLevel="1">
      <c r="A158" s="9">
        <v>14</v>
      </c>
      <c r="B158" s="10">
        <v>4</v>
      </c>
      <c r="C158" s="11">
        <v>40339</v>
      </c>
      <c r="D158" s="11">
        <v>40767</v>
      </c>
      <c r="E158" s="11">
        <v>40770</v>
      </c>
      <c r="F158" s="11">
        <v>43992</v>
      </c>
      <c r="G158" s="12">
        <v>50000000</v>
      </c>
      <c r="H158" s="12">
        <v>71650000</v>
      </c>
      <c r="I158" s="13">
        <v>31100000</v>
      </c>
      <c r="J158" s="14" t="s">
        <v>18</v>
      </c>
      <c r="K158" s="15">
        <v>102.61</v>
      </c>
      <c r="L158" s="16">
        <v>0.72</v>
      </c>
      <c r="M158" s="15">
        <v>3.74</v>
      </c>
      <c r="N158" s="13" t="s">
        <v>18</v>
      </c>
      <c r="O158" s="17">
        <v>0</v>
      </c>
      <c r="P158" s="18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</row>
    <row r="159" spans="1:67" s="20" customFormat="1" ht="14.25" customHeight="1" outlineLevel="1">
      <c r="A159" s="9">
        <v>14</v>
      </c>
      <c r="B159" s="10">
        <v>4</v>
      </c>
      <c r="C159" s="11">
        <v>40339</v>
      </c>
      <c r="D159" s="11">
        <v>40774</v>
      </c>
      <c r="E159" s="11">
        <v>40777</v>
      </c>
      <c r="F159" s="11">
        <v>43992</v>
      </c>
      <c r="G159" s="12">
        <v>50000000</v>
      </c>
      <c r="H159" s="12">
        <v>107080000</v>
      </c>
      <c r="I159" s="13">
        <v>50000000</v>
      </c>
      <c r="J159" s="14" t="s">
        <v>18</v>
      </c>
      <c r="K159" s="15">
        <v>103.7</v>
      </c>
      <c r="L159" s="16">
        <v>0.8</v>
      </c>
      <c r="M159" s="15">
        <v>3.61</v>
      </c>
      <c r="N159" s="13" t="s">
        <v>18</v>
      </c>
      <c r="O159" s="17">
        <v>0</v>
      </c>
      <c r="P159" s="18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</row>
    <row r="160" spans="1:67" s="20" customFormat="1" ht="14.25" customHeight="1" outlineLevel="1">
      <c r="A160" s="9">
        <v>14</v>
      </c>
      <c r="B160" s="10">
        <v>4</v>
      </c>
      <c r="C160" s="11">
        <v>40339</v>
      </c>
      <c r="D160" s="11">
        <v>40781</v>
      </c>
      <c r="E160" s="11">
        <v>40784</v>
      </c>
      <c r="F160" s="11">
        <v>43992</v>
      </c>
      <c r="G160" s="12">
        <v>50000000</v>
      </c>
      <c r="H160" s="12">
        <v>51350000</v>
      </c>
      <c r="I160" s="13">
        <v>31350000</v>
      </c>
      <c r="J160" s="14" t="s">
        <v>18</v>
      </c>
      <c r="K160" s="15">
        <v>103.78</v>
      </c>
      <c r="L160" s="16">
        <v>0.87</v>
      </c>
      <c r="M160" s="15">
        <v>3.61</v>
      </c>
      <c r="N160" s="13" t="s">
        <v>18</v>
      </c>
      <c r="O160" s="17">
        <v>0</v>
      </c>
      <c r="P160" s="18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</row>
    <row r="161" spans="1:67" s="20" customFormat="1" ht="14.25" customHeight="1" outlineLevel="1">
      <c r="A161" s="9">
        <v>14</v>
      </c>
      <c r="B161" s="10">
        <v>4</v>
      </c>
      <c r="C161" s="11">
        <v>40339</v>
      </c>
      <c r="D161" s="11">
        <v>40788</v>
      </c>
      <c r="E161" s="11">
        <v>40791</v>
      </c>
      <c r="F161" s="11">
        <v>43992</v>
      </c>
      <c r="G161" s="12">
        <v>50000000</v>
      </c>
      <c r="H161" s="12">
        <v>101920000</v>
      </c>
      <c r="I161" s="13">
        <v>31820000</v>
      </c>
      <c r="J161" s="14" t="s">
        <v>18</v>
      </c>
      <c r="K161" s="15">
        <v>103.78</v>
      </c>
      <c r="L161" s="16">
        <v>0.95</v>
      </c>
      <c r="M161" s="15">
        <v>3.62</v>
      </c>
      <c r="N161" s="13" t="s">
        <v>18</v>
      </c>
      <c r="O161" s="17">
        <v>0</v>
      </c>
      <c r="P161" s="18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</row>
    <row r="162" spans="1:67" s="20" customFormat="1" ht="14.25" customHeight="1" outlineLevel="1">
      <c r="A162" s="9">
        <v>14</v>
      </c>
      <c r="B162" s="10">
        <v>4</v>
      </c>
      <c r="C162" s="11">
        <v>40339</v>
      </c>
      <c r="D162" s="11">
        <v>40795</v>
      </c>
      <c r="E162" s="11">
        <v>40798</v>
      </c>
      <c r="F162" s="11">
        <v>43992</v>
      </c>
      <c r="G162" s="12">
        <v>50000000</v>
      </c>
      <c r="H162" s="12">
        <v>65310000</v>
      </c>
      <c r="I162" s="13">
        <v>36060000</v>
      </c>
      <c r="J162" s="14" t="s">
        <v>18</v>
      </c>
      <c r="K162" s="15">
        <v>103.7</v>
      </c>
      <c r="L162" s="16">
        <v>1.03</v>
      </c>
      <c r="M162" s="15">
        <v>3.64</v>
      </c>
      <c r="N162" s="13" t="s">
        <v>18</v>
      </c>
      <c r="O162" s="17">
        <v>0</v>
      </c>
      <c r="P162" s="18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</row>
    <row r="163" spans="1:67" s="20" customFormat="1" ht="14.25" customHeight="1" outlineLevel="1">
      <c r="A163" s="9">
        <v>14</v>
      </c>
      <c r="B163" s="10">
        <v>4</v>
      </c>
      <c r="C163" s="11">
        <v>40339</v>
      </c>
      <c r="D163" s="11">
        <v>40802</v>
      </c>
      <c r="E163" s="11">
        <v>40805</v>
      </c>
      <c r="F163" s="11">
        <v>43992</v>
      </c>
      <c r="G163" s="12">
        <v>50000000</v>
      </c>
      <c r="H163" s="12">
        <v>91280000</v>
      </c>
      <c r="I163" s="13">
        <v>48530000</v>
      </c>
      <c r="J163" s="14" t="s">
        <v>18</v>
      </c>
      <c r="K163" s="15">
        <v>103.17</v>
      </c>
      <c r="L163" s="16">
        <v>1.1000000000000001</v>
      </c>
      <c r="M163" s="15">
        <v>3.72</v>
      </c>
      <c r="N163" s="13" t="s">
        <v>18</v>
      </c>
      <c r="O163" s="17">
        <v>0</v>
      </c>
      <c r="P163" s="18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</row>
    <row r="164" spans="1:67" s="20" customFormat="1" ht="14.25" customHeight="1" outlineLevel="1">
      <c r="A164" s="9">
        <v>14</v>
      </c>
      <c r="B164" s="10">
        <v>4</v>
      </c>
      <c r="C164" s="11">
        <v>40339</v>
      </c>
      <c r="D164" s="11">
        <v>40816</v>
      </c>
      <c r="E164" s="11">
        <v>40819</v>
      </c>
      <c r="F164" s="11">
        <v>43992</v>
      </c>
      <c r="G164" s="12">
        <v>50000000</v>
      </c>
      <c r="H164" s="12">
        <v>36940000</v>
      </c>
      <c r="I164" s="13">
        <v>21130000</v>
      </c>
      <c r="J164" s="14" t="s">
        <v>18</v>
      </c>
      <c r="K164" s="15">
        <v>94.91</v>
      </c>
      <c r="L164" s="16">
        <v>1.26</v>
      </c>
      <c r="M164" s="15">
        <v>4.9000000000000004</v>
      </c>
      <c r="N164" s="13" t="s">
        <v>18</v>
      </c>
      <c r="O164" s="17">
        <v>0</v>
      </c>
      <c r="P164" s="18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</row>
    <row r="165" spans="1:67" s="20" customFormat="1" ht="14.25" customHeight="1" outlineLevel="1">
      <c r="A165" s="9">
        <v>14</v>
      </c>
      <c r="B165" s="10">
        <v>4</v>
      </c>
      <c r="C165" s="11">
        <v>40339</v>
      </c>
      <c r="D165" s="11">
        <v>40823</v>
      </c>
      <c r="E165" s="11">
        <v>40827</v>
      </c>
      <c r="F165" s="11">
        <v>43992</v>
      </c>
      <c r="G165" s="12">
        <v>50000000</v>
      </c>
      <c r="H165" s="12">
        <v>96120000</v>
      </c>
      <c r="I165" s="13">
        <v>38520000</v>
      </c>
      <c r="J165" s="14" t="s">
        <v>18</v>
      </c>
      <c r="K165" s="15">
        <v>93.65</v>
      </c>
      <c r="L165" s="16">
        <v>1.34</v>
      </c>
      <c r="M165" s="15">
        <v>5.1100000000000003</v>
      </c>
      <c r="N165" s="13" t="s">
        <v>18</v>
      </c>
      <c r="O165" s="17">
        <v>0</v>
      </c>
      <c r="P165" s="18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</row>
    <row r="166" spans="1:67" s="20" customFormat="1" ht="14.25" customHeight="1" outlineLevel="1">
      <c r="A166" s="9">
        <v>14</v>
      </c>
      <c r="B166" s="10">
        <v>4</v>
      </c>
      <c r="C166" s="11">
        <v>40339</v>
      </c>
      <c r="D166" s="11">
        <v>40830</v>
      </c>
      <c r="E166" s="11">
        <v>40833</v>
      </c>
      <c r="F166" s="11">
        <v>43992</v>
      </c>
      <c r="G166" s="12">
        <v>50000000</v>
      </c>
      <c r="H166" s="12">
        <v>98990000</v>
      </c>
      <c r="I166" s="13">
        <v>51600000</v>
      </c>
      <c r="J166" s="14" t="s">
        <v>18</v>
      </c>
      <c r="K166" s="15">
        <v>95.32</v>
      </c>
      <c r="L166" s="16">
        <v>1.41</v>
      </c>
      <c r="M166" s="15">
        <v>4.87</v>
      </c>
      <c r="N166" s="13" t="s">
        <v>18</v>
      </c>
      <c r="O166" s="17">
        <v>0</v>
      </c>
      <c r="P166" s="18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</row>
    <row r="167" spans="1:67" s="20" customFormat="1" ht="14.25" customHeight="1" outlineLevel="1">
      <c r="A167" s="9">
        <v>14</v>
      </c>
      <c r="B167" s="10">
        <v>4</v>
      </c>
      <c r="C167" s="11">
        <v>40339</v>
      </c>
      <c r="D167" s="11">
        <v>40837</v>
      </c>
      <c r="E167" s="11">
        <v>40840</v>
      </c>
      <c r="F167" s="11">
        <v>43992</v>
      </c>
      <c r="G167" s="12">
        <v>25000000</v>
      </c>
      <c r="H167" s="12">
        <v>63310000</v>
      </c>
      <c r="I167" s="13">
        <v>25760000</v>
      </c>
      <c r="J167" s="14" t="s">
        <v>18</v>
      </c>
      <c r="K167" s="15">
        <v>96.39</v>
      </c>
      <c r="L167" s="16">
        <v>1.49</v>
      </c>
      <c r="M167" s="15">
        <v>4.72</v>
      </c>
      <c r="N167" s="13" t="s">
        <v>18</v>
      </c>
      <c r="O167" s="17">
        <v>0</v>
      </c>
      <c r="P167" s="18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</row>
    <row r="168" spans="1:67" s="20" customFormat="1" ht="14.25" customHeight="1" outlineLevel="1">
      <c r="A168" s="9">
        <v>14</v>
      </c>
      <c r="B168" s="10">
        <v>4</v>
      </c>
      <c r="C168" s="11">
        <v>40339</v>
      </c>
      <c r="D168" s="11">
        <v>40844</v>
      </c>
      <c r="E168" s="11">
        <v>40847</v>
      </c>
      <c r="F168" s="11">
        <v>43992</v>
      </c>
      <c r="G168" s="12">
        <v>25000000</v>
      </c>
      <c r="H168" s="12">
        <v>93970000</v>
      </c>
      <c r="I168" s="13">
        <v>26250000</v>
      </c>
      <c r="J168" s="14" t="s">
        <v>18</v>
      </c>
      <c r="K168" s="15">
        <v>104.23</v>
      </c>
      <c r="L168" s="16">
        <v>1.56</v>
      </c>
      <c r="M168" s="15">
        <v>3.63</v>
      </c>
      <c r="N168" s="13" t="s">
        <v>18</v>
      </c>
      <c r="O168" s="17">
        <v>0</v>
      </c>
      <c r="P168" s="18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</row>
    <row r="169" spans="1:67" s="20" customFormat="1" ht="14.25" customHeight="1" outlineLevel="1">
      <c r="A169" s="9">
        <v>14</v>
      </c>
      <c r="B169" s="10">
        <v>4</v>
      </c>
      <c r="C169" s="11">
        <v>40339</v>
      </c>
      <c r="D169" s="11">
        <v>40851</v>
      </c>
      <c r="E169" s="11">
        <v>40854</v>
      </c>
      <c r="F169" s="11">
        <v>43992</v>
      </c>
      <c r="G169" s="12">
        <v>25000000</v>
      </c>
      <c r="H169" s="12">
        <v>85590000</v>
      </c>
      <c r="I169" s="13">
        <v>16590000</v>
      </c>
      <c r="J169" s="14" t="s">
        <v>18</v>
      </c>
      <c r="K169" s="15">
        <v>103.1</v>
      </c>
      <c r="L169" s="16">
        <v>1.64</v>
      </c>
      <c r="M169" s="15">
        <v>3.8</v>
      </c>
      <c r="N169" s="13" t="s">
        <v>18</v>
      </c>
      <c r="O169" s="17">
        <v>0</v>
      </c>
      <c r="P169" s="18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</row>
    <row r="170" spans="1:67" s="20" customFormat="1" ht="14.25" customHeight="1" outlineLevel="1">
      <c r="A170" s="9">
        <v>14</v>
      </c>
      <c r="B170" s="10">
        <v>4</v>
      </c>
      <c r="C170" s="11">
        <v>40339</v>
      </c>
      <c r="D170" s="11">
        <v>40858</v>
      </c>
      <c r="E170" s="11">
        <v>40861</v>
      </c>
      <c r="F170" s="11">
        <v>43992</v>
      </c>
      <c r="G170" s="12">
        <v>25000000</v>
      </c>
      <c r="H170" s="12">
        <v>80820000</v>
      </c>
      <c r="I170" s="13">
        <v>25000000</v>
      </c>
      <c r="J170" s="14" t="s">
        <v>18</v>
      </c>
      <c r="K170" s="15">
        <v>102.67</v>
      </c>
      <c r="L170" s="16">
        <v>1.72</v>
      </c>
      <c r="M170" s="15">
        <v>3.86</v>
      </c>
      <c r="N170" s="13" t="s">
        <v>18</v>
      </c>
      <c r="O170" s="17">
        <v>0</v>
      </c>
      <c r="P170" s="18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</row>
    <row r="171" spans="1:67" s="20" customFormat="1" ht="14.25" customHeight="1" outlineLevel="1">
      <c r="A171" s="9">
        <v>14</v>
      </c>
      <c r="B171" s="10">
        <v>4</v>
      </c>
      <c r="C171" s="11">
        <v>40339</v>
      </c>
      <c r="D171" s="11">
        <v>40865</v>
      </c>
      <c r="E171" s="11">
        <v>40868</v>
      </c>
      <c r="F171" s="11">
        <v>43992</v>
      </c>
      <c r="G171" s="12">
        <v>25000000</v>
      </c>
      <c r="H171" s="12">
        <v>77300000</v>
      </c>
      <c r="I171" s="13">
        <v>27300000</v>
      </c>
      <c r="J171" s="14" t="s">
        <v>18</v>
      </c>
      <c r="K171" s="15">
        <v>102.5</v>
      </c>
      <c r="L171" s="16">
        <v>1.79</v>
      </c>
      <c r="M171" s="15">
        <v>3.9</v>
      </c>
      <c r="N171" s="13" t="s">
        <v>18</v>
      </c>
      <c r="O171" s="17">
        <v>0</v>
      </c>
      <c r="P171" s="18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</row>
    <row r="172" spans="1:67" s="20" customFormat="1" ht="14.25" customHeight="1" outlineLevel="1">
      <c r="A172" s="9">
        <v>14</v>
      </c>
      <c r="B172" s="10">
        <v>4</v>
      </c>
      <c r="C172" s="11">
        <v>40339</v>
      </c>
      <c r="D172" s="11">
        <v>40872</v>
      </c>
      <c r="E172" s="11">
        <v>40875</v>
      </c>
      <c r="F172" s="11">
        <v>43992</v>
      </c>
      <c r="G172" s="12">
        <v>25000000</v>
      </c>
      <c r="H172" s="12">
        <v>84050000</v>
      </c>
      <c r="I172" s="13">
        <v>29050000</v>
      </c>
      <c r="J172" s="14" t="s">
        <v>18</v>
      </c>
      <c r="K172" s="15">
        <v>101.26</v>
      </c>
      <c r="L172" s="16">
        <v>1.87</v>
      </c>
      <c r="M172" s="15">
        <v>4.08</v>
      </c>
      <c r="N172" s="13" t="s">
        <v>18</v>
      </c>
      <c r="O172" s="17">
        <v>0</v>
      </c>
      <c r="P172" s="18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</row>
    <row r="173" spans="1:67" s="20" customFormat="1" ht="14.25" customHeight="1" outlineLevel="1">
      <c r="A173" s="9">
        <v>14</v>
      </c>
      <c r="B173" s="10">
        <v>4</v>
      </c>
      <c r="C173" s="11">
        <v>40339</v>
      </c>
      <c r="D173" s="11">
        <v>40879</v>
      </c>
      <c r="E173" s="11">
        <v>40882</v>
      </c>
      <c r="F173" s="11">
        <v>43992</v>
      </c>
      <c r="G173" s="12">
        <v>25000000</v>
      </c>
      <c r="H173" s="12">
        <v>91750000</v>
      </c>
      <c r="I173" s="13">
        <v>50000000</v>
      </c>
      <c r="J173" s="14" t="s">
        <v>18</v>
      </c>
      <c r="K173" s="15">
        <v>103.46</v>
      </c>
      <c r="L173" s="16">
        <v>1.95</v>
      </c>
      <c r="M173" s="15">
        <v>3.79</v>
      </c>
      <c r="N173" s="13" t="s">
        <v>18</v>
      </c>
      <c r="O173" s="17">
        <v>0</v>
      </c>
      <c r="P173" s="18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</row>
    <row r="174" spans="1:67" s="20" customFormat="1" ht="14.25" customHeight="1" outlineLevel="1">
      <c r="A174" s="9">
        <v>14</v>
      </c>
      <c r="B174" s="10">
        <v>4</v>
      </c>
      <c r="C174" s="11">
        <v>40339</v>
      </c>
      <c r="D174" s="11">
        <v>40886</v>
      </c>
      <c r="E174" s="11">
        <v>40889</v>
      </c>
      <c r="F174" s="11">
        <v>43992</v>
      </c>
      <c r="G174" s="12">
        <v>25000000</v>
      </c>
      <c r="H174" s="12">
        <v>45360000</v>
      </c>
      <c r="I174" s="13">
        <v>25360000</v>
      </c>
      <c r="J174" s="14" t="s">
        <v>18</v>
      </c>
      <c r="K174" s="15">
        <v>101.9</v>
      </c>
      <c r="L174" s="16">
        <v>0.02</v>
      </c>
      <c r="M174" s="15">
        <v>3.74</v>
      </c>
      <c r="N174" s="13" t="s">
        <v>18</v>
      </c>
      <c r="O174" s="17">
        <v>0</v>
      </c>
      <c r="P174" s="18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</row>
    <row r="175" spans="1:67" s="20" customFormat="1" ht="14.25" customHeight="1" outlineLevel="1">
      <c r="A175" s="9">
        <v>14</v>
      </c>
      <c r="B175" s="10">
        <v>4</v>
      </c>
      <c r="C175" s="11">
        <v>40339</v>
      </c>
      <c r="D175" s="11">
        <v>40893</v>
      </c>
      <c r="E175" s="11">
        <v>40896</v>
      </c>
      <c r="F175" s="11">
        <v>43992</v>
      </c>
      <c r="G175" s="12">
        <v>25000000</v>
      </c>
      <c r="H175" s="12">
        <v>91740000</v>
      </c>
      <c r="I175" s="13">
        <v>40940000</v>
      </c>
      <c r="J175" s="14" t="s">
        <v>18</v>
      </c>
      <c r="K175" s="15">
        <v>102.26</v>
      </c>
      <c r="L175" s="16">
        <v>0.1</v>
      </c>
      <c r="M175" s="15">
        <v>3.7</v>
      </c>
      <c r="N175" s="13" t="s">
        <v>18</v>
      </c>
      <c r="O175" s="17">
        <v>0</v>
      </c>
      <c r="P175" s="18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</row>
    <row r="176" spans="1:67" s="20" customFormat="1" ht="14.25" customHeight="1" outlineLevel="1">
      <c r="A176" s="9">
        <v>14</v>
      </c>
      <c r="B176" s="10">
        <v>4</v>
      </c>
      <c r="C176" s="11">
        <v>40339</v>
      </c>
      <c r="D176" s="11">
        <v>40900</v>
      </c>
      <c r="E176" s="11">
        <v>40903</v>
      </c>
      <c r="F176" s="11">
        <v>43992</v>
      </c>
      <c r="G176" s="12">
        <v>25000000</v>
      </c>
      <c r="H176" s="12">
        <v>87220000</v>
      </c>
      <c r="I176" s="13">
        <v>26300000</v>
      </c>
      <c r="J176" s="14" t="s">
        <v>18</v>
      </c>
      <c r="K176" s="15">
        <v>103.44</v>
      </c>
      <c r="L176" s="16">
        <v>0.17</v>
      </c>
      <c r="M176" s="15">
        <v>3.55</v>
      </c>
      <c r="N176" s="13" t="s">
        <v>18</v>
      </c>
      <c r="O176" s="17">
        <v>0</v>
      </c>
      <c r="P176" s="18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</row>
    <row r="177" spans="1:67" s="20" customFormat="1" ht="14.25" customHeight="1" outlineLevel="1">
      <c r="A177" s="9">
        <v>14</v>
      </c>
      <c r="B177" s="10">
        <v>4</v>
      </c>
      <c r="C177" s="11">
        <v>40339</v>
      </c>
      <c r="D177" s="11">
        <v>40907</v>
      </c>
      <c r="E177" s="11">
        <v>40910</v>
      </c>
      <c r="F177" s="11">
        <v>43992</v>
      </c>
      <c r="G177" s="12">
        <v>25000000</v>
      </c>
      <c r="H177" s="12">
        <v>86650000</v>
      </c>
      <c r="I177" s="13">
        <v>41650000</v>
      </c>
      <c r="J177" s="14" t="s">
        <v>18</v>
      </c>
      <c r="K177" s="15">
        <v>103.8</v>
      </c>
      <c r="L177" s="16">
        <v>0.25</v>
      </c>
      <c r="M177" s="15">
        <v>3.51</v>
      </c>
      <c r="N177" s="13" t="s">
        <v>18</v>
      </c>
      <c r="O177" s="17">
        <v>0</v>
      </c>
      <c r="P177" s="18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</row>
    <row r="178" spans="1:67" s="20" customFormat="1" ht="14.25" customHeight="1" outlineLevel="1">
      <c r="A178" s="9">
        <v>14</v>
      </c>
      <c r="B178" s="10">
        <v>4</v>
      </c>
      <c r="C178" s="11">
        <v>40339</v>
      </c>
      <c r="D178" s="11">
        <v>40913</v>
      </c>
      <c r="E178" s="11">
        <v>40917</v>
      </c>
      <c r="F178" s="11">
        <v>43992</v>
      </c>
      <c r="G178" s="12">
        <v>25000000</v>
      </c>
      <c r="H178" s="12">
        <v>50900000</v>
      </c>
      <c r="I178" s="13">
        <v>25900000</v>
      </c>
      <c r="J178" s="14" t="s">
        <v>18</v>
      </c>
      <c r="K178" s="15">
        <v>103.65</v>
      </c>
      <c r="L178" s="16">
        <v>0.33</v>
      </c>
      <c r="M178" s="15">
        <v>3.54</v>
      </c>
      <c r="N178" s="13" t="s">
        <v>18</v>
      </c>
      <c r="O178" s="17">
        <v>0</v>
      </c>
      <c r="P178" s="18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</row>
    <row r="179" spans="1:67" s="20" customFormat="1" ht="14.25" customHeight="1" outlineLevel="1">
      <c r="A179" s="9">
        <v>14</v>
      </c>
      <c r="B179" s="10">
        <v>4</v>
      </c>
      <c r="C179" s="11">
        <v>40339</v>
      </c>
      <c r="D179" s="11">
        <v>40921</v>
      </c>
      <c r="E179" s="11">
        <v>40924</v>
      </c>
      <c r="F179" s="11">
        <v>43992</v>
      </c>
      <c r="G179" s="12">
        <v>25000000</v>
      </c>
      <c r="H179" s="12">
        <v>62630000</v>
      </c>
      <c r="I179" s="13">
        <v>27630000</v>
      </c>
      <c r="J179" s="14" t="s">
        <v>18</v>
      </c>
      <c r="K179" s="15">
        <v>103.72</v>
      </c>
      <c r="L179" s="16">
        <v>0.4</v>
      </c>
      <c r="M179" s="15">
        <v>3.54</v>
      </c>
      <c r="N179" s="13" t="s">
        <v>18</v>
      </c>
      <c r="O179" s="17">
        <v>0</v>
      </c>
      <c r="P179" s="18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</row>
    <row r="180" spans="1:67" s="20" customFormat="1" ht="14.25" customHeight="1" outlineLevel="1">
      <c r="A180" s="9">
        <v>14</v>
      </c>
      <c r="B180" s="10">
        <v>4</v>
      </c>
      <c r="C180" s="11">
        <v>40339</v>
      </c>
      <c r="D180" s="11">
        <v>40928</v>
      </c>
      <c r="E180" s="11">
        <v>40931</v>
      </c>
      <c r="F180" s="11">
        <v>43992</v>
      </c>
      <c r="G180" s="12">
        <v>25000000</v>
      </c>
      <c r="H180" s="12">
        <v>71070000</v>
      </c>
      <c r="I180" s="13">
        <v>26070000</v>
      </c>
      <c r="J180" s="14" t="s">
        <v>18</v>
      </c>
      <c r="K180" s="15">
        <v>103.72</v>
      </c>
      <c r="L180" s="16">
        <v>0.48</v>
      </c>
      <c r="M180" s="15">
        <v>3.55</v>
      </c>
      <c r="N180" s="13" t="s">
        <v>18</v>
      </c>
      <c r="O180" s="17">
        <v>0</v>
      </c>
      <c r="P180" s="18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</row>
    <row r="181" spans="1:67" s="20" customFormat="1" ht="14.25" customHeight="1" outlineLevel="1">
      <c r="A181" s="9">
        <v>14</v>
      </c>
      <c r="B181" s="10">
        <v>4</v>
      </c>
      <c r="C181" s="11">
        <v>40339</v>
      </c>
      <c r="D181" s="11">
        <v>40935</v>
      </c>
      <c r="E181" s="11">
        <v>40938</v>
      </c>
      <c r="F181" s="11">
        <v>43992</v>
      </c>
      <c r="G181" s="12">
        <v>25000000</v>
      </c>
      <c r="H181" s="12">
        <v>46380000</v>
      </c>
      <c r="I181" s="13">
        <v>26380000</v>
      </c>
      <c r="J181" s="14" t="s">
        <v>18</v>
      </c>
      <c r="K181" s="15">
        <v>103.66</v>
      </c>
      <c r="L181" s="16">
        <v>0.56000000000000005</v>
      </c>
      <c r="M181" s="15">
        <v>3.56</v>
      </c>
      <c r="N181" s="13" t="s">
        <v>18</v>
      </c>
      <c r="O181" s="17">
        <v>0</v>
      </c>
      <c r="P181" s="18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</row>
    <row r="182" spans="1:67" s="20" customFormat="1" ht="14.25" customHeight="1" outlineLevel="1">
      <c r="A182" s="9">
        <v>14</v>
      </c>
      <c r="B182" s="10">
        <v>4</v>
      </c>
      <c r="C182" s="11">
        <v>40339</v>
      </c>
      <c r="D182" s="11">
        <v>40942</v>
      </c>
      <c r="E182" s="11">
        <v>40945</v>
      </c>
      <c r="F182" s="11">
        <v>43992</v>
      </c>
      <c r="G182" s="12">
        <v>25000000</v>
      </c>
      <c r="H182" s="12">
        <v>50500000</v>
      </c>
      <c r="I182" s="13">
        <v>25000000</v>
      </c>
      <c r="J182" s="14" t="s">
        <v>18</v>
      </c>
      <c r="K182" s="15">
        <v>103.96</v>
      </c>
      <c r="L182" s="16">
        <v>0.63</v>
      </c>
      <c r="M182" s="15">
        <v>3.53</v>
      </c>
      <c r="N182" s="13" t="s">
        <v>18</v>
      </c>
      <c r="O182" s="17">
        <v>0</v>
      </c>
      <c r="P182" s="18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</row>
    <row r="183" spans="1:67" s="20" customFormat="1" ht="14.25" customHeight="1" outlineLevel="1">
      <c r="A183" s="9">
        <v>14</v>
      </c>
      <c r="B183" s="10">
        <v>4</v>
      </c>
      <c r="C183" s="11">
        <v>40339</v>
      </c>
      <c r="D183" s="11">
        <v>40949</v>
      </c>
      <c r="E183" s="11">
        <v>40952</v>
      </c>
      <c r="F183" s="11">
        <v>43992</v>
      </c>
      <c r="G183" s="12">
        <v>25000000</v>
      </c>
      <c r="H183" s="12">
        <v>102460000</v>
      </c>
      <c r="I183" s="13">
        <v>25000000</v>
      </c>
      <c r="J183" s="14" t="s">
        <v>18</v>
      </c>
      <c r="K183" s="15">
        <v>106.51</v>
      </c>
      <c r="L183" s="16">
        <v>0.71</v>
      </c>
      <c r="M183" s="15">
        <v>3.2</v>
      </c>
      <c r="N183" s="13" t="s">
        <v>18</v>
      </c>
      <c r="O183" s="17">
        <v>0</v>
      </c>
      <c r="P183" s="18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</row>
    <row r="184" spans="1:67" s="20" customFormat="1" ht="14.25" customHeight="1" outlineLevel="1">
      <c r="A184" s="9">
        <v>14</v>
      </c>
      <c r="B184" s="10">
        <v>4</v>
      </c>
      <c r="C184" s="11">
        <v>40339</v>
      </c>
      <c r="D184" s="11">
        <v>40956</v>
      </c>
      <c r="E184" s="11">
        <v>40961</v>
      </c>
      <c r="F184" s="11">
        <v>43992</v>
      </c>
      <c r="G184" s="12">
        <v>25000000</v>
      </c>
      <c r="H184" s="12">
        <v>98680000</v>
      </c>
      <c r="I184" s="13">
        <v>25000000</v>
      </c>
      <c r="J184" s="14" t="s">
        <v>18</v>
      </c>
      <c r="K184" s="15">
        <v>108.37</v>
      </c>
      <c r="L184" s="16">
        <v>0.81</v>
      </c>
      <c r="M184" s="15">
        <v>2.96</v>
      </c>
      <c r="N184" s="13" t="s">
        <v>18</v>
      </c>
      <c r="O184" s="17">
        <v>0</v>
      </c>
      <c r="P184" s="18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</row>
    <row r="185" spans="1:67" s="20" customFormat="1" ht="14.25" customHeight="1" outlineLevel="1">
      <c r="A185" s="9">
        <v>14</v>
      </c>
      <c r="B185" s="10">
        <v>4</v>
      </c>
      <c r="C185" s="11">
        <v>40339</v>
      </c>
      <c r="D185" s="11">
        <v>40963</v>
      </c>
      <c r="E185" s="11">
        <v>40966</v>
      </c>
      <c r="F185" s="11">
        <v>43992</v>
      </c>
      <c r="G185" s="12">
        <v>25000000</v>
      </c>
      <c r="H185" s="12">
        <v>56890000</v>
      </c>
      <c r="I185" s="13">
        <v>25000000</v>
      </c>
      <c r="J185" s="14" t="s">
        <v>18</v>
      </c>
      <c r="K185" s="15">
        <v>109.02</v>
      </c>
      <c r="L185" s="16">
        <v>0.86</v>
      </c>
      <c r="M185" s="15">
        <v>2.88</v>
      </c>
      <c r="N185" s="13" t="s">
        <v>18</v>
      </c>
      <c r="O185" s="17">
        <v>0</v>
      </c>
      <c r="P185" s="18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</row>
    <row r="186" spans="1:67" s="20" customFormat="1" ht="14.25" customHeight="1" outlineLevel="1">
      <c r="A186" s="9">
        <v>14</v>
      </c>
      <c r="B186" s="10">
        <v>4</v>
      </c>
      <c r="C186" s="11">
        <v>40339</v>
      </c>
      <c r="D186" s="11">
        <v>40970</v>
      </c>
      <c r="E186" s="11">
        <v>40973</v>
      </c>
      <c r="F186" s="11">
        <v>43992</v>
      </c>
      <c r="G186" s="12">
        <v>25000000</v>
      </c>
      <c r="H186" s="12">
        <v>44880000</v>
      </c>
      <c r="I186" s="13">
        <v>25000000</v>
      </c>
      <c r="J186" s="14" t="s">
        <v>18</v>
      </c>
      <c r="K186" s="15">
        <v>109.15</v>
      </c>
      <c r="L186" s="16">
        <v>0.94</v>
      </c>
      <c r="M186" s="15">
        <v>2.87</v>
      </c>
      <c r="N186" s="13" t="s">
        <v>18</v>
      </c>
      <c r="O186" s="17">
        <v>0</v>
      </c>
      <c r="P186" s="18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</row>
    <row r="187" spans="1:67" s="20" customFormat="1" ht="14.25" customHeight="1" outlineLevel="1">
      <c r="A187" s="9">
        <v>14</v>
      </c>
      <c r="B187" s="10">
        <v>4</v>
      </c>
      <c r="C187" s="11">
        <v>40339</v>
      </c>
      <c r="D187" s="11">
        <v>40977</v>
      </c>
      <c r="E187" s="11">
        <v>40980</v>
      </c>
      <c r="F187" s="11">
        <v>43992</v>
      </c>
      <c r="G187" s="12">
        <v>25000000</v>
      </c>
      <c r="H187" s="12">
        <v>67140000</v>
      </c>
      <c r="I187" s="13">
        <v>25000000</v>
      </c>
      <c r="J187" s="14" t="s">
        <v>18</v>
      </c>
      <c r="K187" s="15">
        <v>109.29</v>
      </c>
      <c r="L187" s="16">
        <v>1.02</v>
      </c>
      <c r="M187" s="15">
        <v>2.86</v>
      </c>
      <c r="N187" s="13" t="s">
        <v>18</v>
      </c>
      <c r="O187" s="17">
        <v>0</v>
      </c>
      <c r="P187" s="18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</row>
    <row r="188" spans="1:67" s="20" customFormat="1" ht="14.25" customHeight="1" outlineLevel="1">
      <c r="A188" s="9">
        <v>14</v>
      </c>
      <c r="B188" s="10">
        <v>4</v>
      </c>
      <c r="C188" s="11">
        <v>40339</v>
      </c>
      <c r="D188" s="11">
        <v>40984</v>
      </c>
      <c r="E188" s="11">
        <v>40989</v>
      </c>
      <c r="F188" s="11">
        <v>43992</v>
      </c>
      <c r="G188" s="12">
        <v>850000000</v>
      </c>
      <c r="H188" s="12">
        <v>4919100000</v>
      </c>
      <c r="I188" s="13">
        <v>1700000000</v>
      </c>
      <c r="J188" s="14" t="s">
        <v>18</v>
      </c>
      <c r="K188" s="15">
        <v>110.01</v>
      </c>
      <c r="L188" s="16">
        <v>1.1100000000000001</v>
      </c>
      <c r="M188" s="15">
        <v>2.78</v>
      </c>
      <c r="N188" s="13" t="s">
        <v>18</v>
      </c>
      <c r="O188" s="17">
        <v>0</v>
      </c>
      <c r="P188" s="18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</row>
    <row r="189" spans="1:67" s="20" customFormat="1" ht="14.25" customHeight="1" outlineLevel="1">
      <c r="A189" s="26">
        <v>14</v>
      </c>
      <c r="B189" s="27">
        <v>4</v>
      </c>
      <c r="C189" s="28">
        <v>40339</v>
      </c>
      <c r="D189" s="28" t="s">
        <v>15</v>
      </c>
      <c r="E189" s="28">
        <v>41751</v>
      </c>
      <c r="F189" s="28"/>
      <c r="G189" s="29"/>
      <c r="H189" s="29"/>
      <c r="I189" s="30">
        <v>-419850000</v>
      </c>
      <c r="J189" s="31"/>
      <c r="K189" s="32"/>
      <c r="L189" s="33"/>
      <c r="M189" s="32"/>
      <c r="N189" s="30"/>
      <c r="O189" s="34"/>
      <c r="P189" s="18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</row>
    <row r="190" spans="1:67" s="20" customFormat="1" ht="14.25" customHeight="1" outlineLevel="1">
      <c r="A190" s="26">
        <v>14</v>
      </c>
      <c r="B190" s="27">
        <v>4</v>
      </c>
      <c r="C190" s="28">
        <v>40339</v>
      </c>
      <c r="D190" s="28" t="s">
        <v>15</v>
      </c>
      <c r="E190" s="28">
        <v>42215</v>
      </c>
      <c r="F190" s="28"/>
      <c r="G190" s="29"/>
      <c r="H190" s="29"/>
      <c r="I190" s="30">
        <v>-206582768</v>
      </c>
      <c r="J190" s="31"/>
      <c r="K190" s="32"/>
      <c r="L190" s="33"/>
      <c r="M190" s="32"/>
      <c r="N190" s="30"/>
      <c r="O190" s="34"/>
      <c r="P190" s="18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</row>
    <row r="191" spans="1:67" s="20" customFormat="1" ht="14.25" customHeight="1" outlineLevel="1">
      <c r="A191" s="9">
        <v>14</v>
      </c>
      <c r="B191" s="10">
        <v>4</v>
      </c>
      <c r="C191" s="11">
        <v>40339</v>
      </c>
      <c r="D191" s="11">
        <v>43263</v>
      </c>
      <c r="E191" s="11">
        <v>43264</v>
      </c>
      <c r="F191" s="11">
        <v>43992</v>
      </c>
      <c r="G191" s="12">
        <v>350000000</v>
      </c>
      <c r="H191" s="12">
        <v>1479900000</v>
      </c>
      <c r="I191" s="13">
        <v>476200000</v>
      </c>
      <c r="J191" s="14" t="s">
        <v>18</v>
      </c>
      <c r="K191" s="15">
        <v>103.65</v>
      </c>
      <c r="L191" s="16">
        <v>0.03</v>
      </c>
      <c r="M191" s="15">
        <v>2.13</v>
      </c>
      <c r="N191" s="13">
        <v>40150000</v>
      </c>
      <c r="O191" s="17">
        <v>0</v>
      </c>
      <c r="P191" s="18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</row>
    <row r="192" spans="1:67" s="20" customFormat="1" ht="14.25" customHeight="1" outlineLevel="1">
      <c r="A192" s="26">
        <v>14</v>
      </c>
      <c r="B192" s="27">
        <v>4</v>
      </c>
      <c r="C192" s="28">
        <v>40339</v>
      </c>
      <c r="D192" s="28" t="s">
        <v>15</v>
      </c>
      <c r="E192" s="28">
        <v>43599</v>
      </c>
      <c r="F192" s="28"/>
      <c r="G192" s="29"/>
      <c r="H192" s="29"/>
      <c r="I192" s="30">
        <v>-668683300</v>
      </c>
      <c r="J192" s="31"/>
      <c r="K192" s="32"/>
      <c r="L192" s="33"/>
      <c r="M192" s="32"/>
      <c r="N192" s="30"/>
      <c r="O192" s="34"/>
      <c r="P192" s="18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</row>
    <row r="193" spans="1:67" s="20" customFormat="1" ht="14.25" customHeight="1" outlineLevel="1">
      <c r="A193" s="26">
        <v>14</v>
      </c>
      <c r="B193" s="27">
        <v>4</v>
      </c>
      <c r="C193" s="28">
        <v>40339</v>
      </c>
      <c r="D193" s="28" t="s">
        <v>15</v>
      </c>
      <c r="E193" s="28">
        <v>43663</v>
      </c>
      <c r="F193" s="28"/>
      <c r="G193" s="29"/>
      <c r="H193" s="29"/>
      <c r="I193" s="30">
        <v>-5110082</v>
      </c>
      <c r="J193" s="31"/>
      <c r="K193" s="32"/>
      <c r="L193" s="33"/>
      <c r="M193" s="32"/>
      <c r="N193" s="30"/>
      <c r="O193" s="34"/>
      <c r="P193" s="18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</row>
    <row r="194" spans="1:67" s="20" customFormat="1" ht="14.25" customHeight="1" outlineLevel="1">
      <c r="A194" s="26">
        <v>14</v>
      </c>
      <c r="B194" s="27">
        <v>4</v>
      </c>
      <c r="C194" s="28">
        <v>40339</v>
      </c>
      <c r="D194" s="28" t="s">
        <v>15</v>
      </c>
      <c r="E194" s="28">
        <v>43677</v>
      </c>
      <c r="F194" s="28"/>
      <c r="G194" s="29"/>
      <c r="H194" s="29"/>
      <c r="I194" s="30">
        <v>-26713072</v>
      </c>
      <c r="J194" s="31"/>
      <c r="K194" s="32"/>
      <c r="L194" s="33"/>
      <c r="M194" s="32"/>
      <c r="N194" s="30"/>
      <c r="O194" s="34"/>
      <c r="P194" s="18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</row>
    <row r="195" spans="1:67" s="20" customFormat="1" ht="14.25" customHeight="1" outlineLevel="1">
      <c r="A195" s="26">
        <v>14</v>
      </c>
      <c r="B195" s="27">
        <v>4</v>
      </c>
      <c r="C195" s="28">
        <v>40339</v>
      </c>
      <c r="D195" s="28" t="s">
        <v>15</v>
      </c>
      <c r="E195" s="28">
        <v>43691</v>
      </c>
      <c r="F195" s="28"/>
      <c r="G195" s="29"/>
      <c r="H195" s="29"/>
      <c r="I195" s="30">
        <v>-206933801</v>
      </c>
      <c r="J195" s="31"/>
      <c r="K195" s="32"/>
      <c r="L195" s="33"/>
      <c r="M195" s="32"/>
      <c r="N195" s="30"/>
      <c r="O195" s="34"/>
      <c r="P195" s="18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</row>
    <row r="196" spans="1:67" s="20" customFormat="1" ht="14.25" customHeight="1" outlineLevel="1">
      <c r="A196" s="26">
        <v>14</v>
      </c>
      <c r="B196" s="27">
        <v>4</v>
      </c>
      <c r="C196" s="28">
        <v>40339</v>
      </c>
      <c r="D196" s="28" t="s">
        <v>15</v>
      </c>
      <c r="E196" s="28">
        <v>43698</v>
      </c>
      <c r="F196" s="28"/>
      <c r="G196" s="29"/>
      <c r="H196" s="29"/>
      <c r="I196" s="30">
        <v>-13613941</v>
      </c>
      <c r="J196" s="31"/>
      <c r="K196" s="32"/>
      <c r="L196" s="33"/>
      <c r="M196" s="32"/>
      <c r="N196" s="30"/>
      <c r="O196" s="34"/>
      <c r="P196" s="18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</row>
    <row r="197" spans="1:67" s="20" customFormat="1" ht="14.25" customHeight="1" outlineLevel="1">
      <c r="A197" s="26">
        <v>14</v>
      </c>
      <c r="B197" s="27">
        <v>4</v>
      </c>
      <c r="C197" s="28">
        <v>40339</v>
      </c>
      <c r="D197" s="28" t="s">
        <v>15</v>
      </c>
      <c r="E197" s="28">
        <v>43705</v>
      </c>
      <c r="F197" s="28"/>
      <c r="G197" s="29"/>
      <c r="H197" s="29"/>
      <c r="I197" s="30">
        <v>-48750431</v>
      </c>
      <c r="J197" s="31"/>
      <c r="K197" s="32"/>
      <c r="L197" s="33"/>
      <c r="M197" s="32"/>
      <c r="N197" s="30"/>
      <c r="O197" s="34"/>
      <c r="P197" s="18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</row>
    <row r="198" spans="1:67" s="20" customFormat="1" ht="14.25" customHeight="1" outlineLevel="1">
      <c r="A198" s="26">
        <v>14</v>
      </c>
      <c r="B198" s="27">
        <v>4</v>
      </c>
      <c r="C198" s="28">
        <v>40339</v>
      </c>
      <c r="D198" s="28" t="s">
        <v>15</v>
      </c>
      <c r="E198" s="28">
        <v>43726</v>
      </c>
      <c r="F198" s="28"/>
      <c r="G198" s="29"/>
      <c r="H198" s="29"/>
      <c r="I198" s="30">
        <v>-82511694</v>
      </c>
      <c r="J198" s="31"/>
      <c r="K198" s="32"/>
      <c r="L198" s="33"/>
      <c r="M198" s="32"/>
      <c r="N198" s="30"/>
      <c r="O198" s="34"/>
      <c r="P198" s="18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</row>
    <row r="199" spans="1:67" s="20" customFormat="1" ht="14.25" customHeight="1" outlineLevel="1">
      <c r="A199" s="26">
        <v>14</v>
      </c>
      <c r="B199" s="27">
        <v>4</v>
      </c>
      <c r="C199" s="28">
        <v>40339</v>
      </c>
      <c r="D199" s="28" t="s">
        <v>15</v>
      </c>
      <c r="E199" s="28">
        <v>43754</v>
      </c>
      <c r="F199" s="28"/>
      <c r="G199" s="29"/>
      <c r="H199" s="29"/>
      <c r="I199" s="30">
        <v>-246750</v>
      </c>
      <c r="J199" s="31"/>
      <c r="K199" s="32"/>
      <c r="L199" s="33"/>
      <c r="M199" s="32"/>
      <c r="N199" s="30"/>
      <c r="O199" s="34"/>
      <c r="P199" s="18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</row>
    <row r="200" spans="1:67" s="20" customFormat="1" ht="14.25" customHeight="1" outlineLevel="1">
      <c r="A200" s="26">
        <v>14</v>
      </c>
      <c r="B200" s="27">
        <v>4</v>
      </c>
      <c r="C200" s="28">
        <v>40339</v>
      </c>
      <c r="D200" s="28" t="s">
        <v>15</v>
      </c>
      <c r="E200" s="28">
        <v>43761</v>
      </c>
      <c r="F200" s="28"/>
      <c r="G200" s="29"/>
      <c r="H200" s="29"/>
      <c r="I200" s="30">
        <v>-73800000</v>
      </c>
      <c r="J200" s="31"/>
      <c r="K200" s="32"/>
      <c r="L200" s="33"/>
      <c r="M200" s="32"/>
      <c r="N200" s="30"/>
      <c r="O200" s="34"/>
      <c r="P200" s="18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</row>
    <row r="201" spans="1:67" s="20" customFormat="1" ht="14.25" customHeight="1" outlineLevel="1">
      <c r="A201" s="26">
        <v>14</v>
      </c>
      <c r="B201" s="27">
        <v>4</v>
      </c>
      <c r="C201" s="28">
        <v>40339</v>
      </c>
      <c r="D201" s="28" t="s">
        <v>15</v>
      </c>
      <c r="E201" s="28">
        <v>43784</v>
      </c>
      <c r="F201" s="28"/>
      <c r="G201" s="29"/>
      <c r="H201" s="29"/>
      <c r="I201" s="30">
        <v>-154255</v>
      </c>
      <c r="J201" s="31"/>
      <c r="K201" s="32"/>
      <c r="L201" s="33"/>
      <c r="M201" s="32"/>
      <c r="N201" s="30"/>
      <c r="O201" s="34"/>
      <c r="P201" s="18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</row>
    <row r="202" spans="1:67" s="20" customFormat="1" ht="14.25" customHeight="1" outlineLevel="1">
      <c r="A202" s="26">
        <v>14</v>
      </c>
      <c r="B202" s="27">
        <v>4</v>
      </c>
      <c r="C202" s="28">
        <v>40339</v>
      </c>
      <c r="D202" s="28" t="s">
        <v>15</v>
      </c>
      <c r="E202" s="28">
        <v>43789</v>
      </c>
      <c r="F202" s="28"/>
      <c r="G202" s="29"/>
      <c r="H202" s="29"/>
      <c r="I202" s="30">
        <v>-25622188</v>
      </c>
      <c r="J202" s="31"/>
      <c r="K202" s="32"/>
      <c r="L202" s="33"/>
      <c r="M202" s="32"/>
      <c r="N202" s="30"/>
      <c r="O202" s="34"/>
      <c r="P202" s="18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</row>
    <row r="203" spans="1:67" s="20" customFormat="1" ht="14.25" customHeight="1" outlineLevel="1">
      <c r="A203" s="26">
        <v>14</v>
      </c>
      <c r="B203" s="27">
        <v>4</v>
      </c>
      <c r="C203" s="28">
        <v>40339</v>
      </c>
      <c r="D203" s="28" t="s">
        <v>15</v>
      </c>
      <c r="E203" s="28">
        <v>43810</v>
      </c>
      <c r="F203" s="28"/>
      <c r="G203" s="29"/>
      <c r="H203" s="29"/>
      <c r="I203" s="30">
        <v>-14401774</v>
      </c>
      <c r="J203" s="31"/>
      <c r="K203" s="32"/>
      <c r="L203" s="33"/>
      <c r="M203" s="32"/>
      <c r="N203" s="30"/>
      <c r="O203" s="34"/>
      <c r="P203" s="18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</row>
    <row r="204" spans="1:67" s="20" customFormat="1" ht="14.25" customHeight="1" outlineLevel="1">
      <c r="A204" s="26">
        <v>14</v>
      </c>
      <c r="B204" s="27">
        <v>4</v>
      </c>
      <c r="C204" s="28">
        <v>40339</v>
      </c>
      <c r="D204" s="28" t="s">
        <v>15</v>
      </c>
      <c r="E204" s="28">
        <v>43857</v>
      </c>
      <c r="F204" s="28"/>
      <c r="G204" s="29"/>
      <c r="H204" s="29"/>
      <c r="I204" s="30">
        <v>-24188265</v>
      </c>
      <c r="J204" s="31"/>
      <c r="K204" s="32"/>
      <c r="L204" s="33"/>
      <c r="M204" s="32"/>
      <c r="N204" s="30"/>
      <c r="O204" s="34"/>
      <c r="P204" s="18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</row>
    <row r="205" spans="1:67" s="20" customFormat="1" ht="14.25" customHeight="1" outlineLevel="1">
      <c r="A205" s="26">
        <v>14</v>
      </c>
      <c r="B205" s="27">
        <v>4</v>
      </c>
      <c r="C205" s="28">
        <v>40339</v>
      </c>
      <c r="D205" s="28" t="s">
        <v>15</v>
      </c>
      <c r="E205" s="28">
        <v>43950</v>
      </c>
      <c r="F205" s="28"/>
      <c r="G205" s="29"/>
      <c r="H205" s="29"/>
      <c r="I205" s="30">
        <v>-13880465</v>
      </c>
      <c r="J205" s="31"/>
      <c r="K205" s="32"/>
      <c r="L205" s="33"/>
      <c r="M205" s="32"/>
      <c r="N205" s="30"/>
      <c r="O205" s="34"/>
      <c r="P205" s="18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</row>
    <row r="206" spans="1:67" s="20" customFormat="1" ht="14.25" customHeight="1" outlineLevel="1">
      <c r="A206" s="26">
        <v>14</v>
      </c>
      <c r="B206" s="27">
        <v>4</v>
      </c>
      <c r="C206" s="28">
        <v>40339</v>
      </c>
      <c r="D206" s="28" t="s">
        <v>15</v>
      </c>
      <c r="E206" s="28">
        <v>43991</v>
      </c>
      <c r="F206" s="28"/>
      <c r="G206" s="29"/>
      <c r="H206" s="29"/>
      <c r="I206" s="30">
        <v>-1482465767</v>
      </c>
      <c r="J206" s="31"/>
      <c r="K206" s="32"/>
      <c r="L206" s="33"/>
      <c r="M206" s="32"/>
      <c r="N206" s="30"/>
      <c r="O206" s="34"/>
      <c r="P206" s="18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</row>
    <row r="207" spans="1:67" s="20" customFormat="1" ht="14.25" customHeight="1" outlineLevel="1">
      <c r="A207" s="26">
        <v>14</v>
      </c>
      <c r="B207" s="27">
        <v>4</v>
      </c>
      <c r="C207" s="28">
        <v>40339</v>
      </c>
      <c r="D207" s="28" t="s">
        <v>16</v>
      </c>
      <c r="E207" s="28">
        <v>43992</v>
      </c>
      <c r="F207" s="28"/>
      <c r="G207" s="29"/>
      <c r="H207" s="29"/>
      <c r="I207" s="30">
        <v>-2357991447</v>
      </c>
      <c r="J207" s="31"/>
      <c r="K207" s="32"/>
      <c r="L207" s="33"/>
      <c r="M207" s="32"/>
      <c r="N207" s="30"/>
      <c r="O207" s="34"/>
      <c r="P207" s="18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</row>
    <row r="208" spans="1:67" s="19" customFormat="1" ht="14.25" customHeight="1">
      <c r="A208" s="35" t="s">
        <v>26</v>
      </c>
      <c r="B208" s="36"/>
      <c r="C208" s="37"/>
      <c r="D208" s="37" t="s">
        <v>23</v>
      </c>
      <c r="E208" s="37"/>
      <c r="F208" s="37"/>
      <c r="G208" s="37"/>
      <c r="H208" s="38"/>
      <c r="I208" s="39">
        <v>0</v>
      </c>
      <c r="J208" s="38"/>
      <c r="K208" s="40"/>
      <c r="L208" s="41"/>
      <c r="M208" s="40"/>
      <c r="N208" s="42"/>
      <c r="O208" s="38"/>
      <c r="P208" s="18"/>
    </row>
    <row r="209" spans="1:67" s="20" customFormat="1" ht="14.25" hidden="1" customHeight="1" outlineLevel="1">
      <c r="A209" s="9">
        <v>19</v>
      </c>
      <c r="B209" s="10">
        <v>2.5</v>
      </c>
      <c r="C209" s="11">
        <v>41179</v>
      </c>
      <c r="D209" s="11">
        <v>41178</v>
      </c>
      <c r="E209" s="11">
        <v>41179</v>
      </c>
      <c r="F209" s="11">
        <v>44831</v>
      </c>
      <c r="G209" s="12">
        <v>350000000</v>
      </c>
      <c r="H209" s="12">
        <v>658740000</v>
      </c>
      <c r="I209" s="13">
        <v>350000000</v>
      </c>
      <c r="J209" s="14" t="s">
        <v>18</v>
      </c>
      <c r="K209" s="15">
        <v>100.51</v>
      </c>
      <c r="L209" s="16">
        <v>0</v>
      </c>
      <c r="M209" s="15">
        <v>2.44</v>
      </c>
      <c r="N209" s="13" t="s">
        <v>18</v>
      </c>
      <c r="O209" s="17">
        <v>0</v>
      </c>
      <c r="P209" s="18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</row>
    <row r="210" spans="1:67" s="20" customFormat="1" ht="14.25" hidden="1" customHeight="1" outlineLevel="1">
      <c r="A210" s="9">
        <v>19</v>
      </c>
      <c r="B210" s="10">
        <v>2.5</v>
      </c>
      <c r="C210" s="11">
        <v>41179</v>
      </c>
      <c r="D210" s="11">
        <v>41241</v>
      </c>
      <c r="E210" s="11">
        <v>41242</v>
      </c>
      <c r="F210" s="11">
        <v>44831</v>
      </c>
      <c r="G210" s="12">
        <v>350000000</v>
      </c>
      <c r="H210" s="12">
        <v>1013650000</v>
      </c>
      <c r="I210" s="13">
        <v>350000000</v>
      </c>
      <c r="J210" s="14" t="s">
        <v>18</v>
      </c>
      <c r="K210" s="15">
        <v>101.43</v>
      </c>
      <c r="L210" s="16">
        <v>0.44</v>
      </c>
      <c r="M210" s="15">
        <v>2.38</v>
      </c>
      <c r="N210" s="13" t="s">
        <v>18</v>
      </c>
      <c r="O210" s="17">
        <v>0</v>
      </c>
      <c r="P210" s="18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</row>
    <row r="211" spans="1:67" s="20" customFormat="1" ht="14.25" hidden="1" customHeight="1" outlineLevel="1">
      <c r="A211" s="9">
        <v>19</v>
      </c>
      <c r="B211" s="10">
        <v>2.5</v>
      </c>
      <c r="C211" s="11">
        <v>41179</v>
      </c>
      <c r="D211" s="11">
        <v>41297</v>
      </c>
      <c r="E211" s="11">
        <v>41298</v>
      </c>
      <c r="F211" s="11">
        <v>44831</v>
      </c>
      <c r="G211" s="12">
        <v>350000000</v>
      </c>
      <c r="H211" s="12">
        <v>1272570000</v>
      </c>
      <c r="I211" s="13">
        <v>350000000</v>
      </c>
      <c r="J211" s="14" t="s">
        <v>18</v>
      </c>
      <c r="K211" s="15">
        <v>104.74</v>
      </c>
      <c r="L211" s="16">
        <v>0.82</v>
      </c>
      <c r="M211" s="15">
        <v>2.0499999999999998</v>
      </c>
      <c r="N211" s="13" t="s">
        <v>18</v>
      </c>
      <c r="O211" s="17">
        <v>0</v>
      </c>
      <c r="P211" s="18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</row>
    <row r="212" spans="1:67" s="20" customFormat="1" ht="14.25" hidden="1" customHeight="1" outlineLevel="1">
      <c r="A212" s="9">
        <v>19</v>
      </c>
      <c r="B212" s="10">
        <v>2.5</v>
      </c>
      <c r="C212" s="11">
        <v>41179</v>
      </c>
      <c r="D212" s="11">
        <v>41355</v>
      </c>
      <c r="E212" s="11">
        <v>41358</v>
      </c>
      <c r="F212" s="11">
        <v>44831</v>
      </c>
      <c r="G212" s="12">
        <v>350000000</v>
      </c>
      <c r="H212" s="12">
        <v>725820000</v>
      </c>
      <c r="I212" s="13">
        <v>350000000</v>
      </c>
      <c r="J212" s="14" t="s">
        <v>18</v>
      </c>
      <c r="K212" s="15">
        <v>104</v>
      </c>
      <c r="L212" s="16">
        <v>1.24</v>
      </c>
      <c r="M212" s="15">
        <v>2.17</v>
      </c>
      <c r="N212" s="13" t="s">
        <v>18</v>
      </c>
      <c r="O212" s="17">
        <v>0</v>
      </c>
      <c r="P212" s="18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</row>
    <row r="213" spans="1:67" s="20" customFormat="1" ht="14.25" hidden="1" customHeight="1" outlineLevel="1">
      <c r="A213" s="9">
        <v>19</v>
      </c>
      <c r="B213" s="10">
        <v>2.5</v>
      </c>
      <c r="C213" s="11">
        <v>41179</v>
      </c>
      <c r="D213" s="11">
        <v>41423</v>
      </c>
      <c r="E213" s="11">
        <v>41424</v>
      </c>
      <c r="F213" s="11">
        <v>44831</v>
      </c>
      <c r="G213" s="12">
        <v>350000000</v>
      </c>
      <c r="H213" s="12">
        <v>634270000</v>
      </c>
      <c r="I213" s="13">
        <v>350000000</v>
      </c>
      <c r="J213" s="14" t="s">
        <v>18</v>
      </c>
      <c r="K213" s="15">
        <v>102.65</v>
      </c>
      <c r="L213" s="16">
        <v>0.43</v>
      </c>
      <c r="M213" s="15">
        <v>2.23</v>
      </c>
      <c r="N213" s="13" t="s">
        <v>18</v>
      </c>
      <c r="O213" s="17">
        <v>0</v>
      </c>
      <c r="P213" s="18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</row>
    <row r="214" spans="1:67" s="20" customFormat="1" ht="14.25" hidden="1" customHeight="1" outlineLevel="1">
      <c r="A214" s="9">
        <v>19</v>
      </c>
      <c r="B214" s="10">
        <v>2.5</v>
      </c>
      <c r="C214" s="11">
        <v>41179</v>
      </c>
      <c r="D214" s="11">
        <v>41479</v>
      </c>
      <c r="E214" s="11">
        <v>41480</v>
      </c>
      <c r="F214" s="11">
        <v>44831</v>
      </c>
      <c r="G214" s="12">
        <v>350000000</v>
      </c>
      <c r="H214" s="12">
        <v>813800000</v>
      </c>
      <c r="I214" s="13">
        <v>350000000</v>
      </c>
      <c r="J214" s="14" t="s">
        <v>18</v>
      </c>
      <c r="K214" s="15">
        <v>94.72</v>
      </c>
      <c r="L214" s="16">
        <v>0.82</v>
      </c>
      <c r="M214" s="15">
        <v>3.27</v>
      </c>
      <c r="N214" s="13" t="s">
        <v>18</v>
      </c>
      <c r="O214" s="17">
        <v>0</v>
      </c>
      <c r="P214" s="18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</row>
    <row r="215" spans="1:67" s="20" customFormat="1" ht="14.25" hidden="1" customHeight="1" outlineLevel="1">
      <c r="A215" s="9">
        <v>19</v>
      </c>
      <c r="B215" s="10">
        <v>2.5</v>
      </c>
      <c r="C215" s="11">
        <v>41179</v>
      </c>
      <c r="D215" s="11">
        <v>41542</v>
      </c>
      <c r="E215" s="11">
        <v>41543</v>
      </c>
      <c r="F215" s="11">
        <v>44831</v>
      </c>
      <c r="G215" s="12">
        <v>350000000</v>
      </c>
      <c r="H215" s="12">
        <v>333080000</v>
      </c>
      <c r="I215" s="13">
        <v>53900000</v>
      </c>
      <c r="J215" s="14" t="s">
        <v>18</v>
      </c>
      <c r="K215" s="15">
        <v>92.5</v>
      </c>
      <c r="L215" s="16">
        <v>1.24</v>
      </c>
      <c r="M215" s="15">
        <v>3.65</v>
      </c>
      <c r="N215" s="13" t="s">
        <v>18</v>
      </c>
      <c r="O215" s="17">
        <v>0</v>
      </c>
      <c r="P215" s="18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</row>
    <row r="216" spans="1:67" s="20" customFormat="1" ht="14.25" hidden="1" customHeight="1" outlineLevel="1">
      <c r="A216" s="9">
        <v>19</v>
      </c>
      <c r="B216" s="10">
        <v>2.5</v>
      </c>
      <c r="C216" s="11">
        <v>41179</v>
      </c>
      <c r="D216" s="11">
        <v>41786</v>
      </c>
      <c r="E216" s="11">
        <v>41787</v>
      </c>
      <c r="F216" s="11">
        <v>44831</v>
      </c>
      <c r="G216" s="12">
        <v>120000000</v>
      </c>
      <c r="H216" s="12">
        <v>188560000</v>
      </c>
      <c r="I216" s="13">
        <v>123060000</v>
      </c>
      <c r="J216" s="14" t="s">
        <v>18</v>
      </c>
      <c r="K216" s="15">
        <v>89.52</v>
      </c>
      <c r="L216" s="16">
        <v>0.42</v>
      </c>
      <c r="M216" s="15">
        <v>4.05</v>
      </c>
      <c r="N216" s="13" t="s">
        <v>18</v>
      </c>
      <c r="O216" s="17">
        <v>0</v>
      </c>
      <c r="P216" s="18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</row>
    <row r="217" spans="1:67" s="20" customFormat="1" ht="14.25" hidden="1" customHeight="1" outlineLevel="1">
      <c r="A217" s="9">
        <v>19</v>
      </c>
      <c r="B217" s="10">
        <v>2.5</v>
      </c>
      <c r="C217" s="11">
        <v>41179</v>
      </c>
      <c r="D217" s="11">
        <v>41849</v>
      </c>
      <c r="E217" s="11">
        <v>41850</v>
      </c>
      <c r="F217" s="11">
        <v>44831</v>
      </c>
      <c r="G217" s="12">
        <v>120000000</v>
      </c>
      <c r="H217" s="12">
        <v>319300000</v>
      </c>
      <c r="I217" s="13">
        <v>120000000</v>
      </c>
      <c r="J217" s="14" t="s">
        <v>18</v>
      </c>
      <c r="K217" s="15">
        <v>90.2</v>
      </c>
      <c r="L217" s="16">
        <v>0.85</v>
      </c>
      <c r="M217" s="15">
        <v>4.04</v>
      </c>
      <c r="N217" s="13" t="s">
        <v>18</v>
      </c>
      <c r="O217" s="17">
        <v>0.254</v>
      </c>
      <c r="P217" s="18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</row>
    <row r="218" spans="1:67" s="20" customFormat="1" ht="14.25" hidden="1" customHeight="1" outlineLevel="1">
      <c r="A218" s="9">
        <v>19</v>
      </c>
      <c r="B218" s="10">
        <v>2.5</v>
      </c>
      <c r="C218" s="11">
        <v>41179</v>
      </c>
      <c r="D218" s="11">
        <v>41905</v>
      </c>
      <c r="E218" s="11">
        <v>41906</v>
      </c>
      <c r="F218" s="11">
        <v>44831</v>
      </c>
      <c r="G218" s="12">
        <v>120000000</v>
      </c>
      <c r="H218" s="12">
        <v>199740000</v>
      </c>
      <c r="I218" s="13">
        <v>75500000</v>
      </c>
      <c r="J218" s="14" t="s">
        <v>18</v>
      </c>
      <c r="K218" s="15">
        <v>90.43</v>
      </c>
      <c r="L218" s="16">
        <v>1.23</v>
      </c>
      <c r="M218" s="15">
        <v>4.09</v>
      </c>
      <c r="N218" s="13" t="s">
        <v>18</v>
      </c>
      <c r="O218" s="17">
        <v>0</v>
      </c>
      <c r="P218" s="18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</row>
    <row r="219" spans="1:67" s="20" customFormat="1" ht="14.25" hidden="1" customHeight="1" outlineLevel="1">
      <c r="A219" s="9">
        <v>19</v>
      </c>
      <c r="B219" s="10">
        <v>2.5</v>
      </c>
      <c r="C219" s="11">
        <v>41179</v>
      </c>
      <c r="D219" s="11">
        <v>43109</v>
      </c>
      <c r="E219" s="11">
        <v>43110</v>
      </c>
      <c r="F219" s="11">
        <v>44831</v>
      </c>
      <c r="G219" s="12">
        <v>250000000</v>
      </c>
      <c r="H219" s="12">
        <v>655700000</v>
      </c>
      <c r="I219" s="13">
        <v>307000000</v>
      </c>
      <c r="J219" s="14" t="s">
        <v>18</v>
      </c>
      <c r="K219" s="15">
        <v>100.31</v>
      </c>
      <c r="L219" s="16">
        <v>0.73</v>
      </c>
      <c r="M219" s="15">
        <v>2.59</v>
      </c>
      <c r="N219" s="13" t="s">
        <v>18</v>
      </c>
      <c r="O219" s="17">
        <v>0</v>
      </c>
      <c r="P219" s="18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</row>
    <row r="220" spans="1:67" s="20" customFormat="1" ht="14.25" hidden="1" customHeight="1" outlineLevel="1">
      <c r="A220" s="9">
        <v>19</v>
      </c>
      <c r="B220" s="10">
        <v>2.5</v>
      </c>
      <c r="C220" s="11">
        <v>41179</v>
      </c>
      <c r="D220" s="11">
        <v>43165</v>
      </c>
      <c r="E220" s="11">
        <v>43166</v>
      </c>
      <c r="F220" s="11">
        <v>44831</v>
      </c>
      <c r="G220" s="12">
        <v>250000000</v>
      </c>
      <c r="H220" s="12">
        <v>567430000</v>
      </c>
      <c r="I220" s="13">
        <v>493430000</v>
      </c>
      <c r="J220" s="14" t="s">
        <v>18</v>
      </c>
      <c r="K220" s="15">
        <v>99.68</v>
      </c>
      <c r="L220" s="16">
        <v>1.1100000000000001</v>
      </c>
      <c r="M220" s="15">
        <v>2.83</v>
      </c>
      <c r="N220" s="13" t="s">
        <v>18</v>
      </c>
      <c r="O220" s="17">
        <v>0</v>
      </c>
      <c r="P220" s="18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</row>
    <row r="221" spans="1:67" s="20" customFormat="1" ht="14.25" hidden="1" customHeight="1" outlineLevel="1">
      <c r="A221" s="9">
        <v>19</v>
      </c>
      <c r="B221" s="10">
        <v>2.5</v>
      </c>
      <c r="C221" s="11">
        <v>41179</v>
      </c>
      <c r="D221" s="11">
        <v>43235</v>
      </c>
      <c r="E221" s="11">
        <v>43236</v>
      </c>
      <c r="F221" s="11">
        <v>44831</v>
      </c>
      <c r="G221" s="12">
        <v>250000000</v>
      </c>
      <c r="H221" s="12">
        <v>741140000</v>
      </c>
      <c r="I221" s="13">
        <v>250360000</v>
      </c>
      <c r="J221" s="14" t="s">
        <v>18</v>
      </c>
      <c r="K221" s="15">
        <v>97.35</v>
      </c>
      <c r="L221" s="16">
        <v>0.34</v>
      </c>
      <c r="M221" s="15">
        <v>3.24</v>
      </c>
      <c r="N221" s="13" t="s">
        <v>18</v>
      </c>
      <c r="O221" s="17">
        <v>0</v>
      </c>
      <c r="P221" s="18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</row>
    <row r="222" spans="1:67" s="20" customFormat="1" ht="14.25" hidden="1" customHeight="1" outlineLevel="2">
      <c r="A222" s="26">
        <v>19</v>
      </c>
      <c r="B222" s="27">
        <v>2.5</v>
      </c>
      <c r="C222" s="28">
        <v>41179</v>
      </c>
      <c r="D222" s="28" t="s">
        <v>15</v>
      </c>
      <c r="E222" s="28">
        <v>43857</v>
      </c>
      <c r="F222" s="28"/>
      <c r="G222" s="29"/>
      <c r="H222" s="29"/>
      <c r="I222" s="30">
        <v>-50000</v>
      </c>
      <c r="J222" s="31"/>
      <c r="K222" s="32"/>
      <c r="L222" s="33"/>
      <c r="M222" s="32"/>
      <c r="N222" s="30"/>
      <c r="O222" s="34"/>
      <c r="P222" s="18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</row>
    <row r="223" spans="1:67" s="20" customFormat="1" ht="14.25" hidden="1" customHeight="1" outlineLevel="2">
      <c r="A223" s="26">
        <v>19</v>
      </c>
      <c r="B223" s="27">
        <v>2.5</v>
      </c>
      <c r="C223" s="28">
        <v>41179</v>
      </c>
      <c r="D223" s="28" t="s">
        <v>15</v>
      </c>
      <c r="E223" s="28">
        <v>44237</v>
      </c>
      <c r="F223" s="28"/>
      <c r="G223" s="29"/>
      <c r="H223" s="29"/>
      <c r="I223" s="30">
        <v>-87587068</v>
      </c>
      <c r="J223" s="31"/>
      <c r="K223" s="32"/>
      <c r="L223" s="33"/>
      <c r="M223" s="32"/>
      <c r="N223" s="30"/>
      <c r="O223" s="34"/>
      <c r="P223" s="18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</row>
    <row r="224" spans="1:67" s="20" customFormat="1" ht="14.25" hidden="1" customHeight="1" outlineLevel="2">
      <c r="A224" s="26">
        <v>19</v>
      </c>
      <c r="B224" s="27">
        <v>2.5</v>
      </c>
      <c r="C224" s="28">
        <v>41179</v>
      </c>
      <c r="D224" s="28" t="s">
        <v>15</v>
      </c>
      <c r="E224" s="28">
        <v>44314</v>
      </c>
      <c r="F224" s="28"/>
      <c r="G224" s="29"/>
      <c r="H224" s="29"/>
      <c r="I224" s="30">
        <v>-155364310</v>
      </c>
      <c r="J224" s="31"/>
      <c r="K224" s="32"/>
      <c r="L224" s="33"/>
      <c r="M224" s="32"/>
      <c r="N224" s="30"/>
      <c r="O224" s="34"/>
      <c r="P224" s="18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</row>
    <row r="225" spans="1:67" s="20" customFormat="1" ht="14.25" hidden="1" customHeight="1" outlineLevel="2">
      <c r="A225" s="26">
        <v>19</v>
      </c>
      <c r="B225" s="27">
        <v>2.5</v>
      </c>
      <c r="C225" s="28">
        <v>41179</v>
      </c>
      <c r="D225" s="28" t="s">
        <v>15</v>
      </c>
      <c r="E225" s="28">
        <v>44329</v>
      </c>
      <c r="F225" s="28"/>
      <c r="G225" s="29"/>
      <c r="H225" s="29"/>
      <c r="I225" s="30">
        <v>-172775622</v>
      </c>
      <c r="J225" s="31"/>
      <c r="K225" s="32"/>
      <c r="L225" s="33"/>
      <c r="M225" s="32"/>
      <c r="N225" s="30"/>
      <c r="O225" s="34"/>
      <c r="P225" s="18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</row>
    <row r="226" spans="1:67" s="20" customFormat="1" ht="14.25" hidden="1" customHeight="1" outlineLevel="2">
      <c r="A226" s="26">
        <v>19</v>
      </c>
      <c r="B226" s="27">
        <v>2.5</v>
      </c>
      <c r="C226" s="28">
        <v>41179</v>
      </c>
      <c r="D226" s="28" t="s">
        <v>15</v>
      </c>
      <c r="E226" s="28">
        <v>44426</v>
      </c>
      <c r="F226" s="28"/>
      <c r="G226" s="29"/>
      <c r="H226" s="29"/>
      <c r="I226" s="30">
        <v>-411230</v>
      </c>
      <c r="J226" s="31"/>
      <c r="K226" s="32"/>
      <c r="L226" s="33"/>
      <c r="M226" s="32"/>
      <c r="N226" s="30"/>
      <c r="O226" s="34"/>
      <c r="P226" s="18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</row>
    <row r="227" spans="1:67" s="20" customFormat="1" ht="14.25" hidden="1" customHeight="1" outlineLevel="2">
      <c r="A227" s="26">
        <v>19</v>
      </c>
      <c r="B227" s="27">
        <v>2.5</v>
      </c>
      <c r="C227" s="28">
        <v>41179</v>
      </c>
      <c r="D227" s="28" t="s">
        <v>15</v>
      </c>
      <c r="E227" s="28">
        <v>44432</v>
      </c>
      <c r="F227" s="28"/>
      <c r="G227" s="29"/>
      <c r="H227" s="29"/>
      <c r="I227" s="30">
        <v>-92099</v>
      </c>
      <c r="J227" s="31"/>
      <c r="K227" s="32"/>
      <c r="L227" s="33"/>
      <c r="M227" s="32"/>
      <c r="N227" s="30"/>
      <c r="O227" s="34"/>
      <c r="P227" s="18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</row>
    <row r="228" spans="1:67" s="20" customFormat="1" ht="14.25" hidden="1" customHeight="1" outlineLevel="2">
      <c r="A228" s="26">
        <v>19</v>
      </c>
      <c r="B228" s="27">
        <v>2.5</v>
      </c>
      <c r="C228" s="28">
        <v>41179</v>
      </c>
      <c r="D228" s="28" t="s">
        <v>15</v>
      </c>
      <c r="E228" s="28">
        <v>44440</v>
      </c>
      <c r="F228" s="28"/>
      <c r="G228" s="29"/>
      <c r="H228" s="29"/>
      <c r="I228" s="30">
        <v>-85139626</v>
      </c>
      <c r="J228" s="31"/>
      <c r="K228" s="32"/>
      <c r="L228" s="33"/>
      <c r="M228" s="32"/>
      <c r="N228" s="30"/>
      <c r="O228" s="34"/>
      <c r="P228" s="18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</row>
    <row r="229" spans="1:67" s="20" customFormat="1" ht="14.25" hidden="1" customHeight="1" outlineLevel="2">
      <c r="A229" s="26">
        <v>19</v>
      </c>
      <c r="B229" s="27">
        <v>2.5</v>
      </c>
      <c r="C229" s="28">
        <v>41179</v>
      </c>
      <c r="D229" s="28" t="s">
        <v>15</v>
      </c>
      <c r="E229" s="28">
        <v>44461</v>
      </c>
      <c r="F229" s="28"/>
      <c r="G229" s="29"/>
      <c r="H229" s="29"/>
      <c r="I229" s="30">
        <v>-56840430</v>
      </c>
      <c r="J229" s="31"/>
      <c r="K229" s="32"/>
      <c r="L229" s="33"/>
      <c r="M229" s="32"/>
      <c r="N229" s="30"/>
      <c r="O229" s="34"/>
      <c r="P229" s="18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</row>
    <row r="230" spans="1:67" s="20" customFormat="1" ht="14.25" hidden="1" customHeight="1" outlineLevel="2">
      <c r="A230" s="26">
        <v>19</v>
      </c>
      <c r="B230" s="27">
        <v>2.5</v>
      </c>
      <c r="C230" s="28">
        <v>41179</v>
      </c>
      <c r="D230" s="28" t="s">
        <v>15</v>
      </c>
      <c r="E230" s="28">
        <v>44468</v>
      </c>
      <c r="F230" s="28"/>
      <c r="G230" s="29"/>
      <c r="H230" s="29"/>
      <c r="I230" s="30">
        <v>-110103513</v>
      </c>
      <c r="J230" s="31"/>
      <c r="K230" s="32"/>
      <c r="L230" s="33"/>
      <c r="M230" s="32"/>
      <c r="N230" s="30"/>
      <c r="O230" s="34"/>
      <c r="P230" s="18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</row>
    <row r="231" spans="1:67" s="78" customFormat="1" ht="14.25" hidden="1" customHeight="1" outlineLevel="2">
      <c r="A231" s="79">
        <v>19</v>
      </c>
      <c r="B231" s="80">
        <v>2.5</v>
      </c>
      <c r="C231" s="81">
        <v>41179</v>
      </c>
      <c r="D231" s="81" t="s">
        <v>15</v>
      </c>
      <c r="E231" s="81">
        <v>44482</v>
      </c>
      <c r="F231" s="81"/>
      <c r="G231" s="82"/>
      <c r="H231" s="82"/>
      <c r="I231" s="83">
        <v>-56852187</v>
      </c>
      <c r="J231" s="84"/>
      <c r="K231" s="85"/>
      <c r="L231" s="86"/>
      <c r="M231" s="85"/>
      <c r="N231" s="83"/>
      <c r="O231" s="87"/>
      <c r="P231" s="76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  <c r="BN231" s="77"/>
      <c r="BO231" s="77"/>
    </row>
    <row r="232" spans="1:67" s="78" customFormat="1" ht="14.25" hidden="1" customHeight="1" outlineLevel="2">
      <c r="A232" s="79">
        <v>19</v>
      </c>
      <c r="B232" s="80">
        <v>2.5</v>
      </c>
      <c r="C232" s="81">
        <v>41179</v>
      </c>
      <c r="D232" s="81" t="s">
        <v>15</v>
      </c>
      <c r="E232" s="81">
        <v>44489</v>
      </c>
      <c r="F232" s="81"/>
      <c r="G232" s="82"/>
      <c r="H232" s="82"/>
      <c r="I232" s="83">
        <v>-176100</v>
      </c>
      <c r="J232" s="84"/>
      <c r="K232" s="85"/>
      <c r="L232" s="86"/>
      <c r="M232" s="85"/>
      <c r="N232" s="83"/>
      <c r="O232" s="8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</row>
    <row r="233" spans="1:67" s="78" customFormat="1" ht="14.25" hidden="1" customHeight="1" outlineLevel="2">
      <c r="A233" s="79">
        <v>19</v>
      </c>
      <c r="B233" s="80">
        <v>2.5</v>
      </c>
      <c r="C233" s="81">
        <v>41179</v>
      </c>
      <c r="D233" s="81" t="s">
        <v>15</v>
      </c>
      <c r="E233" s="81">
        <v>44524</v>
      </c>
      <c r="F233" s="81"/>
      <c r="G233" s="82"/>
      <c r="H233" s="82"/>
      <c r="I233" s="83">
        <v>-2305168</v>
      </c>
      <c r="J233" s="84"/>
      <c r="K233" s="85"/>
      <c r="L233" s="86"/>
      <c r="M233" s="85"/>
      <c r="N233" s="83"/>
      <c r="O233" s="87"/>
      <c r="P233" s="76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  <c r="BN233" s="77"/>
      <c r="BO233" s="77"/>
    </row>
    <row r="234" spans="1:67" s="78" customFormat="1" ht="14.25" hidden="1" customHeight="1" outlineLevel="2">
      <c r="A234" s="79">
        <v>19</v>
      </c>
      <c r="B234" s="80">
        <v>2.5</v>
      </c>
      <c r="C234" s="81">
        <v>41179</v>
      </c>
      <c r="D234" s="81" t="s">
        <v>15</v>
      </c>
      <c r="E234" s="81">
        <v>44599</v>
      </c>
      <c r="F234" s="81"/>
      <c r="G234" s="82"/>
      <c r="H234" s="82"/>
      <c r="I234" s="83">
        <v>-186299792</v>
      </c>
      <c r="J234" s="84"/>
      <c r="K234" s="85"/>
      <c r="L234" s="86"/>
      <c r="M234" s="85"/>
      <c r="N234" s="83"/>
      <c r="O234" s="87"/>
      <c r="P234" s="76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  <c r="AP234" s="77"/>
      <c r="AQ234" s="77"/>
      <c r="AR234" s="77"/>
      <c r="AS234" s="77"/>
      <c r="AT234" s="77"/>
      <c r="AU234" s="77"/>
      <c r="AV234" s="77"/>
      <c r="AW234" s="77"/>
      <c r="AX234" s="77"/>
      <c r="AY234" s="77"/>
      <c r="AZ234" s="77"/>
      <c r="BA234" s="77"/>
      <c r="BB234" s="77"/>
      <c r="BC234" s="77"/>
      <c r="BD234" s="77"/>
      <c r="BE234" s="77"/>
      <c r="BF234" s="77"/>
      <c r="BG234" s="77"/>
      <c r="BH234" s="77"/>
      <c r="BI234" s="77"/>
      <c r="BJ234" s="77"/>
      <c r="BK234" s="77"/>
      <c r="BL234" s="77"/>
      <c r="BM234" s="77"/>
      <c r="BN234" s="77"/>
      <c r="BO234" s="77"/>
    </row>
    <row r="235" spans="1:67" s="78" customFormat="1" ht="14.25" hidden="1" customHeight="1" outlineLevel="2">
      <c r="A235" s="79">
        <v>19</v>
      </c>
      <c r="B235" s="80">
        <v>2.5</v>
      </c>
      <c r="C235" s="81">
        <v>41180</v>
      </c>
      <c r="D235" s="81" t="s">
        <v>15</v>
      </c>
      <c r="E235" s="81">
        <v>44608</v>
      </c>
      <c r="F235" s="81"/>
      <c r="G235" s="82"/>
      <c r="H235" s="82"/>
      <c r="I235" s="83">
        <v>-259510377</v>
      </c>
      <c r="J235" s="84"/>
      <c r="K235" s="85"/>
      <c r="L235" s="86"/>
      <c r="M235" s="85"/>
      <c r="N235" s="83"/>
      <c r="O235" s="87"/>
      <c r="P235" s="76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77"/>
      <c r="AP235" s="77"/>
      <c r="AQ235" s="77"/>
      <c r="AR235" s="77"/>
      <c r="AS235" s="77"/>
      <c r="AT235" s="77"/>
      <c r="AU235" s="77"/>
      <c r="AV235" s="77"/>
      <c r="AW235" s="77"/>
      <c r="AX235" s="77"/>
      <c r="AY235" s="77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/>
      <c r="BJ235" s="77"/>
      <c r="BK235" s="77"/>
      <c r="BL235" s="77"/>
      <c r="BM235" s="77"/>
      <c r="BN235" s="77"/>
      <c r="BO235" s="77"/>
    </row>
    <row r="236" spans="1:67" s="78" customFormat="1" ht="14.25" hidden="1" customHeight="1" outlineLevel="2">
      <c r="A236" s="79">
        <v>19</v>
      </c>
      <c r="B236" s="80">
        <v>2.5</v>
      </c>
      <c r="C236" s="81">
        <v>41179</v>
      </c>
      <c r="D236" s="81" t="s">
        <v>15</v>
      </c>
      <c r="E236" s="81">
        <v>44615</v>
      </c>
      <c r="F236" s="81"/>
      <c r="G236" s="82"/>
      <c r="H236" s="82"/>
      <c r="I236" s="83">
        <v>-22363827</v>
      </c>
      <c r="J236" s="84"/>
      <c r="K236" s="85"/>
      <c r="L236" s="86"/>
      <c r="M236" s="85"/>
      <c r="N236" s="83"/>
      <c r="O236" s="87"/>
      <c r="P236" s="76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77"/>
      <c r="AP236" s="77"/>
      <c r="AQ236" s="77"/>
      <c r="AR236" s="77"/>
      <c r="AS236" s="77"/>
      <c r="AT236" s="77"/>
      <c r="AU236" s="77"/>
      <c r="AV236" s="77"/>
      <c r="AW236" s="77"/>
      <c r="AX236" s="77"/>
      <c r="AY236" s="77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77"/>
      <c r="BK236" s="77"/>
      <c r="BL236" s="77"/>
      <c r="BM236" s="77"/>
      <c r="BN236" s="77"/>
      <c r="BO236" s="77"/>
    </row>
    <row r="237" spans="1:67" s="78" customFormat="1" ht="14.25" hidden="1" customHeight="1" outlineLevel="2">
      <c r="A237" s="79">
        <v>19</v>
      </c>
      <c r="B237" s="80">
        <v>2.5</v>
      </c>
      <c r="C237" s="81">
        <v>41178</v>
      </c>
      <c r="D237" s="81" t="s">
        <v>15</v>
      </c>
      <c r="E237" s="81">
        <v>44671</v>
      </c>
      <c r="F237" s="81"/>
      <c r="G237" s="82"/>
      <c r="H237" s="82"/>
      <c r="I237" s="83">
        <v>-41997850</v>
      </c>
      <c r="J237" s="84"/>
      <c r="K237" s="85"/>
      <c r="L237" s="86"/>
      <c r="M237" s="85"/>
      <c r="N237" s="83"/>
      <c r="O237" s="87"/>
      <c r="P237" s="76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77"/>
      <c r="AP237" s="77"/>
      <c r="AQ237" s="77"/>
      <c r="AR237" s="77"/>
      <c r="AS237" s="77"/>
      <c r="AT237" s="77"/>
      <c r="AU237" s="77"/>
      <c r="AV237" s="77"/>
      <c r="AW237" s="77"/>
      <c r="AX237" s="77"/>
      <c r="AY237" s="77"/>
      <c r="AZ237" s="77"/>
      <c r="BA237" s="77"/>
      <c r="BB237" s="77"/>
      <c r="BC237" s="77"/>
      <c r="BD237" s="77"/>
      <c r="BE237" s="77"/>
      <c r="BF237" s="77"/>
      <c r="BG237" s="77"/>
      <c r="BH237" s="77"/>
      <c r="BI237" s="77"/>
      <c r="BJ237" s="77"/>
      <c r="BK237" s="77"/>
      <c r="BL237" s="77"/>
      <c r="BM237" s="77"/>
      <c r="BN237" s="77"/>
      <c r="BO237" s="77"/>
    </row>
    <row r="238" spans="1:67" s="78" customFormat="1" ht="14.25" hidden="1" customHeight="1" outlineLevel="2">
      <c r="A238" s="79">
        <v>19</v>
      </c>
      <c r="B238" s="80">
        <v>2.5</v>
      </c>
      <c r="C238" s="81">
        <v>41177</v>
      </c>
      <c r="D238" s="81" t="s">
        <v>15</v>
      </c>
      <c r="E238" s="81">
        <v>44734</v>
      </c>
      <c r="F238" s="81"/>
      <c r="G238" s="82"/>
      <c r="H238" s="82"/>
      <c r="I238" s="83">
        <v>-67087</v>
      </c>
      <c r="J238" s="84"/>
      <c r="K238" s="85"/>
      <c r="L238" s="86"/>
      <c r="M238" s="85"/>
      <c r="N238" s="83"/>
      <c r="O238" s="87"/>
      <c r="P238" s="76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</row>
    <row r="239" spans="1:67" s="78" customFormat="1" ht="14.25" hidden="1" customHeight="1" outlineLevel="2">
      <c r="A239" s="79">
        <v>19</v>
      </c>
      <c r="B239" s="80">
        <v>2.5</v>
      </c>
      <c r="C239" s="81">
        <v>41177</v>
      </c>
      <c r="D239" s="81" t="s">
        <v>15</v>
      </c>
      <c r="E239" s="81">
        <v>44825</v>
      </c>
      <c r="F239" s="81"/>
      <c r="G239" s="82"/>
      <c r="H239" s="82"/>
      <c r="I239" s="83">
        <v>-4399945</v>
      </c>
      <c r="J239" s="84"/>
      <c r="K239" s="85"/>
      <c r="L239" s="86"/>
      <c r="M239" s="85"/>
      <c r="N239" s="83"/>
      <c r="O239" s="87"/>
      <c r="P239" s="76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</row>
    <row r="240" spans="1:67" s="78" customFormat="1" ht="14.25" hidden="1" customHeight="1" outlineLevel="2">
      <c r="A240" s="79">
        <v>19</v>
      </c>
      <c r="B240" s="80">
        <v>2.5</v>
      </c>
      <c r="C240" s="81">
        <v>41177</v>
      </c>
      <c r="D240" s="81" t="s">
        <v>16</v>
      </c>
      <c r="E240" s="81"/>
      <c r="F240" s="81"/>
      <c r="G240" s="82"/>
      <c r="H240" s="82"/>
      <c r="I240" s="83">
        <v>-2280913769</v>
      </c>
      <c r="J240" s="84"/>
      <c r="K240" s="85"/>
      <c r="L240" s="86"/>
      <c r="M240" s="85"/>
      <c r="N240" s="83"/>
      <c r="O240" s="87"/>
      <c r="P240" s="76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</row>
    <row r="241" spans="1:67" s="77" customFormat="1" ht="14.25" customHeight="1" collapsed="1">
      <c r="A241" s="35" t="s">
        <v>27</v>
      </c>
      <c r="B241" s="36"/>
      <c r="C241" s="37"/>
      <c r="D241" s="37" t="s">
        <v>23</v>
      </c>
      <c r="E241" s="37"/>
      <c r="F241" s="37"/>
      <c r="G241" s="37"/>
      <c r="H241" s="38"/>
      <c r="I241" s="39">
        <f>SUM(I209:I240)</f>
        <v>0</v>
      </c>
      <c r="J241" s="38"/>
      <c r="K241" s="40"/>
      <c r="L241" s="41"/>
      <c r="M241" s="40"/>
      <c r="N241" s="42"/>
      <c r="O241" s="38"/>
      <c r="P241" s="76"/>
    </row>
    <row r="242" spans="1:67" s="20" customFormat="1" ht="14.25" hidden="1" customHeight="1" outlineLevel="1">
      <c r="A242" s="9">
        <v>20</v>
      </c>
      <c r="B242" s="10">
        <v>3.5</v>
      </c>
      <c r="C242" s="11">
        <v>41759</v>
      </c>
      <c r="D242" s="11">
        <v>41758</v>
      </c>
      <c r="E242" s="11">
        <v>41759</v>
      </c>
      <c r="F242" s="11">
        <v>43951</v>
      </c>
      <c r="G242" s="12">
        <v>200000000</v>
      </c>
      <c r="H242" s="12">
        <v>391180000</v>
      </c>
      <c r="I242" s="13">
        <v>213000000</v>
      </c>
      <c r="J242" s="14" t="s">
        <v>18</v>
      </c>
      <c r="K242" s="15">
        <v>97.43</v>
      </c>
      <c r="L242" s="16">
        <v>0</v>
      </c>
      <c r="M242" s="15">
        <v>3.98</v>
      </c>
      <c r="N242" s="13">
        <v>0</v>
      </c>
      <c r="O242" s="17">
        <v>0</v>
      </c>
      <c r="P242" s="18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</row>
    <row r="243" spans="1:67" s="20" customFormat="1" ht="14.25" hidden="1" customHeight="1" outlineLevel="1">
      <c r="A243" s="9">
        <v>20</v>
      </c>
      <c r="B243" s="10">
        <v>3.5</v>
      </c>
      <c r="C243" s="11">
        <v>41759</v>
      </c>
      <c r="D243" s="11">
        <v>41815</v>
      </c>
      <c r="E243" s="11">
        <v>41816</v>
      </c>
      <c r="F243" s="11">
        <v>43951</v>
      </c>
      <c r="G243" s="12">
        <v>200000000</v>
      </c>
      <c r="H243" s="12">
        <v>278110000</v>
      </c>
      <c r="I243" s="13">
        <v>203000000</v>
      </c>
      <c r="J243" s="14" t="s">
        <v>18</v>
      </c>
      <c r="K243" s="15">
        <v>97.48</v>
      </c>
      <c r="L243" s="16">
        <v>0.55000000000000004</v>
      </c>
      <c r="M243" s="15">
        <v>4.09</v>
      </c>
      <c r="N243" s="13">
        <v>0</v>
      </c>
      <c r="O243" s="17">
        <v>0</v>
      </c>
      <c r="P243" s="18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</row>
    <row r="244" spans="1:67" s="20" customFormat="1" ht="14.25" hidden="1" customHeight="1" outlineLevel="1">
      <c r="A244" s="9">
        <v>20</v>
      </c>
      <c r="B244" s="10">
        <v>3.5</v>
      </c>
      <c r="C244" s="11">
        <v>41759</v>
      </c>
      <c r="D244" s="11">
        <v>41877</v>
      </c>
      <c r="E244" s="11">
        <v>41878</v>
      </c>
      <c r="F244" s="11">
        <v>43951</v>
      </c>
      <c r="G244" s="12">
        <v>200000000</v>
      </c>
      <c r="H244" s="12">
        <v>285000000</v>
      </c>
      <c r="I244" s="13">
        <v>75000000</v>
      </c>
      <c r="J244" s="14" t="s">
        <v>18</v>
      </c>
      <c r="K244" s="15">
        <v>98.17</v>
      </c>
      <c r="L244" s="16">
        <v>1.1399999999999999</v>
      </c>
      <c r="M244" s="15">
        <v>4.09</v>
      </c>
      <c r="N244" s="13" t="s">
        <v>18</v>
      </c>
      <c r="O244" s="17">
        <v>0</v>
      </c>
      <c r="P244" s="18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</row>
    <row r="245" spans="1:67" s="20" customFormat="1" ht="14.25" hidden="1" customHeight="1" outlineLevel="1">
      <c r="A245" s="9">
        <v>20</v>
      </c>
      <c r="B245" s="10">
        <v>3.5</v>
      </c>
      <c r="C245" s="11">
        <v>41759</v>
      </c>
      <c r="D245" s="11">
        <v>41940</v>
      </c>
      <c r="E245" s="11">
        <v>41941</v>
      </c>
      <c r="F245" s="11">
        <v>43951</v>
      </c>
      <c r="G245" s="12">
        <v>200000000</v>
      </c>
      <c r="H245" s="12">
        <v>236380000</v>
      </c>
      <c r="I245" s="13">
        <v>76020000</v>
      </c>
      <c r="J245" s="14" t="s">
        <v>18</v>
      </c>
      <c r="K245" s="15">
        <v>98.79</v>
      </c>
      <c r="L245" s="16">
        <v>1.74</v>
      </c>
      <c r="M245" s="15">
        <v>4.0999999999999996</v>
      </c>
      <c r="N245" s="13" t="s">
        <v>18</v>
      </c>
      <c r="O245" s="17">
        <v>0</v>
      </c>
      <c r="P245" s="18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</row>
    <row r="246" spans="1:67" s="20" customFormat="1" ht="14.25" hidden="1" customHeight="1" outlineLevel="1">
      <c r="A246" s="9">
        <v>20</v>
      </c>
      <c r="B246" s="10">
        <v>3.5</v>
      </c>
      <c r="C246" s="11">
        <v>41759</v>
      </c>
      <c r="D246" s="11">
        <v>41996</v>
      </c>
      <c r="E246" s="11">
        <v>41997</v>
      </c>
      <c r="F246" s="11">
        <v>43951</v>
      </c>
      <c r="G246" s="12">
        <v>200000000</v>
      </c>
      <c r="H246" s="12">
        <v>65560000</v>
      </c>
      <c r="I246" s="13">
        <v>55000000</v>
      </c>
      <c r="J246" s="14" t="s">
        <v>18</v>
      </c>
      <c r="K246" s="15">
        <v>95.76</v>
      </c>
      <c r="L246" s="16">
        <v>0.53</v>
      </c>
      <c r="M246" s="15">
        <v>4.51</v>
      </c>
      <c r="N246" s="13" t="s">
        <v>18</v>
      </c>
      <c r="O246" s="17">
        <v>0</v>
      </c>
      <c r="P246" s="18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</row>
    <row r="247" spans="1:67" s="20" customFormat="1" ht="14.25" hidden="1" customHeight="1" outlineLevel="1">
      <c r="A247" s="9">
        <v>20</v>
      </c>
      <c r="B247" s="10">
        <v>3.5</v>
      </c>
      <c r="C247" s="11">
        <v>41759</v>
      </c>
      <c r="D247" s="11">
        <v>42059</v>
      </c>
      <c r="E247" s="11">
        <v>42060</v>
      </c>
      <c r="F247" s="11">
        <v>43951</v>
      </c>
      <c r="G247" s="12">
        <v>200000000</v>
      </c>
      <c r="H247" s="12">
        <v>325610000</v>
      </c>
      <c r="I247" s="13">
        <v>218830000</v>
      </c>
      <c r="J247" s="14" t="s">
        <v>18</v>
      </c>
      <c r="K247" s="15">
        <v>97.37</v>
      </c>
      <c r="L247" s="16">
        <v>1.1299999999999999</v>
      </c>
      <c r="M247" s="15">
        <v>4.3099999999999996</v>
      </c>
      <c r="N247" s="13" t="s">
        <v>18</v>
      </c>
      <c r="O247" s="17">
        <v>0</v>
      </c>
      <c r="P247" s="18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</row>
    <row r="248" spans="1:67" s="20" customFormat="1" ht="14.25" hidden="1" customHeight="1" outlineLevel="1">
      <c r="A248" s="9">
        <v>20</v>
      </c>
      <c r="B248" s="10">
        <v>3.5</v>
      </c>
      <c r="C248" s="11">
        <v>41759</v>
      </c>
      <c r="D248" s="11">
        <v>42122</v>
      </c>
      <c r="E248" s="11">
        <v>42123</v>
      </c>
      <c r="F248" s="11">
        <v>43951</v>
      </c>
      <c r="G248" s="12">
        <v>200000000</v>
      </c>
      <c r="H248" s="12">
        <v>300930000</v>
      </c>
      <c r="I248" s="13">
        <v>180230000</v>
      </c>
      <c r="J248" s="14" t="s">
        <v>18</v>
      </c>
      <c r="K248" s="15">
        <v>95.84</v>
      </c>
      <c r="L248" s="16">
        <v>1.74</v>
      </c>
      <c r="M248" s="15">
        <v>4.84</v>
      </c>
      <c r="N248" s="13" t="s">
        <v>18</v>
      </c>
      <c r="O248" s="17">
        <v>0</v>
      </c>
      <c r="P248" s="18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</row>
    <row r="249" spans="1:67" s="20" customFormat="1" ht="14.25" hidden="1" customHeight="1" outlineLevel="1">
      <c r="A249" s="9">
        <v>20</v>
      </c>
      <c r="B249" s="10">
        <v>3.5</v>
      </c>
      <c r="C249" s="11">
        <v>41759</v>
      </c>
      <c r="D249" s="11">
        <v>42185</v>
      </c>
      <c r="E249" s="11">
        <v>42186</v>
      </c>
      <c r="F249" s="11">
        <v>43951</v>
      </c>
      <c r="G249" s="12">
        <v>200000000</v>
      </c>
      <c r="H249" s="12">
        <v>194740000</v>
      </c>
      <c r="I249" s="13">
        <v>100560000</v>
      </c>
      <c r="J249" s="14" t="s">
        <v>18</v>
      </c>
      <c r="K249" s="15">
        <v>94.63</v>
      </c>
      <c r="L249" s="16">
        <v>0.59</v>
      </c>
      <c r="M249" s="15">
        <v>4.8899999999999997</v>
      </c>
      <c r="N249" s="13" t="s">
        <v>18</v>
      </c>
      <c r="O249" s="17">
        <v>0</v>
      </c>
      <c r="P249" s="18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</row>
    <row r="250" spans="1:67" s="20" customFormat="1" ht="14.25" hidden="1" customHeight="1" outlineLevel="1">
      <c r="A250" s="9">
        <v>20</v>
      </c>
      <c r="B250" s="10">
        <v>3.5</v>
      </c>
      <c r="C250" s="11">
        <v>41759</v>
      </c>
      <c r="D250" s="11">
        <v>42242</v>
      </c>
      <c r="E250" s="11">
        <v>42243</v>
      </c>
      <c r="F250" s="11">
        <v>43951</v>
      </c>
      <c r="G250" s="12">
        <v>100000000</v>
      </c>
      <c r="H250" s="12">
        <v>271330000</v>
      </c>
      <c r="I250" s="13">
        <v>109030000</v>
      </c>
      <c r="J250" s="14" t="s">
        <v>18</v>
      </c>
      <c r="K250" s="15">
        <v>93.65</v>
      </c>
      <c r="L250" s="16">
        <v>1.1399999999999999</v>
      </c>
      <c r="M250" s="15">
        <v>5.32</v>
      </c>
      <c r="N250" s="13" t="s">
        <v>18</v>
      </c>
      <c r="O250" s="17">
        <v>0</v>
      </c>
      <c r="P250" s="18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</row>
    <row r="251" spans="1:67" s="20" customFormat="1" ht="14.25" hidden="1" customHeight="1" outlineLevel="1">
      <c r="A251" s="9">
        <v>20</v>
      </c>
      <c r="B251" s="10">
        <v>3.5</v>
      </c>
      <c r="C251" s="11">
        <v>41759</v>
      </c>
      <c r="D251" s="11">
        <v>42367</v>
      </c>
      <c r="E251" s="11">
        <v>42368</v>
      </c>
      <c r="F251" s="11">
        <v>43951</v>
      </c>
      <c r="G251" s="12">
        <v>100000000</v>
      </c>
      <c r="H251" s="12">
        <v>159060000</v>
      </c>
      <c r="I251" s="13">
        <v>54630000</v>
      </c>
      <c r="J251" s="14" t="s">
        <v>18</v>
      </c>
      <c r="K251" s="15">
        <v>94.04</v>
      </c>
      <c r="L251" s="16">
        <v>0.57999999999999996</v>
      </c>
      <c r="M251" s="15">
        <v>5.2</v>
      </c>
      <c r="N251" s="13" t="s">
        <v>18</v>
      </c>
      <c r="O251" s="17">
        <v>0</v>
      </c>
      <c r="P251" s="18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</row>
    <row r="252" spans="1:67" s="20" customFormat="1" ht="14.25" hidden="1" customHeight="1" outlineLevel="1">
      <c r="A252" s="9">
        <v>20</v>
      </c>
      <c r="B252" s="10">
        <v>3.5</v>
      </c>
      <c r="C252" s="11">
        <v>41759</v>
      </c>
      <c r="D252" s="11">
        <v>42395</v>
      </c>
      <c r="E252" s="11">
        <v>42396</v>
      </c>
      <c r="F252" s="11">
        <v>43951</v>
      </c>
      <c r="G252" s="12">
        <v>100000000</v>
      </c>
      <c r="H252" s="12">
        <v>470010000</v>
      </c>
      <c r="I252" s="13">
        <v>200000000</v>
      </c>
      <c r="J252" s="14" t="s">
        <v>18</v>
      </c>
      <c r="K252" s="15">
        <v>94.47</v>
      </c>
      <c r="L252" s="16">
        <v>0.85</v>
      </c>
      <c r="M252" s="15">
        <v>5.18</v>
      </c>
      <c r="N252" s="13" t="s">
        <v>18</v>
      </c>
      <c r="O252" s="17">
        <v>0.45929999999999999</v>
      </c>
      <c r="P252" s="18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</row>
    <row r="253" spans="1:67" s="20" customFormat="1" ht="14.25" hidden="1" customHeight="1" outlineLevel="1">
      <c r="A253" s="9">
        <v>20</v>
      </c>
      <c r="B253" s="10">
        <v>3.5</v>
      </c>
      <c r="C253" s="11">
        <v>41759</v>
      </c>
      <c r="D253" s="11">
        <v>42423</v>
      </c>
      <c r="E253" s="11">
        <v>42424</v>
      </c>
      <c r="F253" s="11">
        <v>43951</v>
      </c>
      <c r="G253" s="12">
        <v>100000000</v>
      </c>
      <c r="H253" s="12">
        <v>478570000</v>
      </c>
      <c r="I253" s="13">
        <v>200000000</v>
      </c>
      <c r="J253" s="14" t="s">
        <v>18</v>
      </c>
      <c r="K253" s="15">
        <v>95.57</v>
      </c>
      <c r="L253" s="16">
        <v>1.1200000000000001</v>
      </c>
      <c r="M253" s="15">
        <v>4.9800000000000004</v>
      </c>
      <c r="N253" s="13" t="s">
        <v>18</v>
      </c>
      <c r="O253" s="17">
        <v>0.72289999999999999</v>
      </c>
      <c r="P253" s="18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</row>
    <row r="254" spans="1:67" s="20" customFormat="1" ht="14.25" hidden="1" customHeight="1" outlineLevel="1">
      <c r="A254" s="9">
        <v>20</v>
      </c>
      <c r="B254" s="10">
        <v>3.5</v>
      </c>
      <c r="C254" s="11">
        <v>41759</v>
      </c>
      <c r="D254" s="11">
        <v>42458</v>
      </c>
      <c r="E254" s="11">
        <v>42459</v>
      </c>
      <c r="F254" s="11">
        <v>43951</v>
      </c>
      <c r="G254" s="12">
        <v>200000000</v>
      </c>
      <c r="H254" s="12">
        <v>371550000</v>
      </c>
      <c r="I254" s="13">
        <v>300780000</v>
      </c>
      <c r="J254" s="14" t="s">
        <v>18</v>
      </c>
      <c r="K254" s="15">
        <v>95.09</v>
      </c>
      <c r="L254" s="16">
        <v>1.45</v>
      </c>
      <c r="M254" s="15">
        <v>5.25</v>
      </c>
      <c r="N254" s="13" t="s">
        <v>18</v>
      </c>
      <c r="O254" s="17">
        <v>0</v>
      </c>
      <c r="P254" s="18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</row>
    <row r="255" spans="1:67" s="20" customFormat="1" ht="14.25" hidden="1" customHeight="1" outlineLevel="1">
      <c r="A255" s="9">
        <v>20</v>
      </c>
      <c r="B255" s="10">
        <v>3.5</v>
      </c>
      <c r="C255" s="11">
        <v>41759</v>
      </c>
      <c r="D255" s="11">
        <v>42486</v>
      </c>
      <c r="E255" s="11">
        <v>42487</v>
      </c>
      <c r="F255" s="11">
        <v>43951</v>
      </c>
      <c r="G255" s="12">
        <v>100000000</v>
      </c>
      <c r="H255" s="12">
        <v>788150000</v>
      </c>
      <c r="I255" s="13">
        <v>200000000</v>
      </c>
      <c r="J255" s="14" t="s">
        <v>18</v>
      </c>
      <c r="K255" s="15">
        <v>95.64</v>
      </c>
      <c r="L255" s="16">
        <v>1.72</v>
      </c>
      <c r="M255" s="15">
        <v>5.2</v>
      </c>
      <c r="N255" s="13" t="s">
        <v>18</v>
      </c>
      <c r="O255" s="17">
        <v>0.23699999999999999</v>
      </c>
      <c r="P255" s="18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</row>
    <row r="256" spans="1:67" s="20" customFormat="1" ht="14.25" hidden="1" customHeight="1" outlineLevel="1">
      <c r="A256" s="9">
        <v>20</v>
      </c>
      <c r="B256" s="10">
        <v>3.5</v>
      </c>
      <c r="C256" s="11">
        <v>41759</v>
      </c>
      <c r="D256" s="11">
        <v>42514</v>
      </c>
      <c r="E256" s="11">
        <v>42515</v>
      </c>
      <c r="F256" s="11">
        <v>43951</v>
      </c>
      <c r="G256" s="12">
        <v>150000000</v>
      </c>
      <c r="H256" s="12">
        <v>599910000</v>
      </c>
      <c r="I256" s="13">
        <v>275560000</v>
      </c>
      <c r="J256" s="14" t="s">
        <v>18</v>
      </c>
      <c r="K256" s="15">
        <v>94.27</v>
      </c>
      <c r="L256" s="16">
        <v>0.24</v>
      </c>
      <c r="M256" s="15">
        <v>5.19</v>
      </c>
      <c r="N256" s="13">
        <v>0</v>
      </c>
      <c r="O256" s="17">
        <v>0</v>
      </c>
      <c r="P256" s="18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</row>
    <row r="257" spans="1:67" s="20" customFormat="1" ht="14.25" hidden="1" customHeight="1" outlineLevel="1">
      <c r="A257" s="9">
        <v>20</v>
      </c>
      <c r="B257" s="10">
        <v>3.5</v>
      </c>
      <c r="C257" s="11">
        <v>41759</v>
      </c>
      <c r="D257" s="11">
        <v>43137</v>
      </c>
      <c r="E257" s="11">
        <v>43138</v>
      </c>
      <c r="F257" s="11">
        <v>43951</v>
      </c>
      <c r="G257" s="12">
        <v>300000000</v>
      </c>
      <c r="H257" s="12">
        <v>1334600000</v>
      </c>
      <c r="I257" s="13">
        <v>464100000</v>
      </c>
      <c r="J257" s="14" t="s">
        <v>18</v>
      </c>
      <c r="K257" s="15">
        <v>103.9</v>
      </c>
      <c r="L257" s="16">
        <v>0.96</v>
      </c>
      <c r="M257" s="15">
        <v>2.14</v>
      </c>
      <c r="N257" s="13">
        <v>2170000</v>
      </c>
      <c r="O257" s="17">
        <v>0</v>
      </c>
      <c r="P257" s="18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</row>
    <row r="258" spans="1:67" s="20" customFormat="1" ht="14.25" hidden="1" customHeight="1" outlineLevel="1">
      <c r="A258" s="9">
        <v>20</v>
      </c>
      <c r="B258" s="10">
        <v>3.5</v>
      </c>
      <c r="C258" s="11">
        <v>41759</v>
      </c>
      <c r="D258" s="11">
        <v>43200</v>
      </c>
      <c r="E258" s="11">
        <v>43201</v>
      </c>
      <c r="F258" s="11">
        <v>43951</v>
      </c>
      <c r="G258" s="12">
        <v>400000000</v>
      </c>
      <c r="H258" s="12">
        <v>812920000</v>
      </c>
      <c r="I258" s="13">
        <v>515560000</v>
      </c>
      <c r="J258" s="14" t="s">
        <v>18</v>
      </c>
      <c r="K258" s="15">
        <v>102.35</v>
      </c>
      <c r="L258" s="16">
        <v>1.57</v>
      </c>
      <c r="M258" s="15">
        <v>3.1</v>
      </c>
      <c r="N258" s="13">
        <v>1520000</v>
      </c>
      <c r="O258" s="17">
        <v>0</v>
      </c>
      <c r="P258" s="18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</row>
    <row r="259" spans="1:67" s="20" customFormat="1" ht="14.25" hidden="1" customHeight="1" outlineLevel="1">
      <c r="A259" s="26">
        <v>20</v>
      </c>
      <c r="B259" s="27">
        <v>3.5</v>
      </c>
      <c r="C259" s="28">
        <v>41759</v>
      </c>
      <c r="D259" s="28" t="s">
        <v>15</v>
      </c>
      <c r="E259" s="28">
        <v>43427</v>
      </c>
      <c r="F259" s="28"/>
      <c r="G259" s="29"/>
      <c r="H259" s="29"/>
      <c r="I259" s="30">
        <v>-151550000</v>
      </c>
      <c r="J259" s="31"/>
      <c r="K259" s="32"/>
      <c r="L259" s="33"/>
      <c r="M259" s="32"/>
      <c r="N259" s="30"/>
      <c r="O259" s="34"/>
      <c r="P259" s="18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</row>
    <row r="260" spans="1:67" s="20" customFormat="1" ht="14.25" hidden="1" customHeight="1" outlineLevel="1">
      <c r="A260" s="26">
        <v>20</v>
      </c>
      <c r="B260" s="27">
        <v>3.5</v>
      </c>
      <c r="C260" s="28">
        <v>41759</v>
      </c>
      <c r="D260" s="28" t="s">
        <v>15</v>
      </c>
      <c r="E260" s="28">
        <v>43599</v>
      </c>
      <c r="F260" s="28"/>
      <c r="G260" s="29"/>
      <c r="H260" s="29"/>
      <c r="I260" s="30">
        <v>-249814000</v>
      </c>
      <c r="J260" s="31"/>
      <c r="K260" s="32"/>
      <c r="L260" s="33"/>
      <c r="M260" s="32"/>
      <c r="N260" s="30"/>
      <c r="O260" s="34"/>
      <c r="P260" s="18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</row>
    <row r="261" spans="1:67" s="20" customFormat="1" ht="14.25" hidden="1" customHeight="1" outlineLevel="1">
      <c r="A261" s="26">
        <v>20</v>
      </c>
      <c r="B261" s="27">
        <v>3.5</v>
      </c>
      <c r="C261" s="28">
        <v>41759</v>
      </c>
      <c r="D261" s="28" t="s">
        <v>15</v>
      </c>
      <c r="E261" s="28">
        <v>43663</v>
      </c>
      <c r="F261" s="28"/>
      <c r="G261" s="29"/>
      <c r="H261" s="29"/>
      <c r="I261" s="30">
        <v>-93576792</v>
      </c>
      <c r="J261" s="31"/>
      <c r="K261" s="32"/>
      <c r="L261" s="33"/>
      <c r="M261" s="32"/>
      <c r="N261" s="30"/>
      <c r="O261" s="34"/>
      <c r="P261" s="18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</row>
    <row r="262" spans="1:67" s="20" customFormat="1" ht="14.25" hidden="1" customHeight="1" outlineLevel="1">
      <c r="A262" s="26">
        <v>20</v>
      </c>
      <c r="B262" s="27">
        <v>3.5</v>
      </c>
      <c r="C262" s="28">
        <v>41759</v>
      </c>
      <c r="D262" s="28" t="s">
        <v>15</v>
      </c>
      <c r="E262" s="28">
        <v>43677</v>
      </c>
      <c r="F262" s="28"/>
      <c r="G262" s="29"/>
      <c r="H262" s="29"/>
      <c r="I262" s="30">
        <v>-47609766</v>
      </c>
      <c r="J262" s="31"/>
      <c r="K262" s="32"/>
      <c r="L262" s="33"/>
      <c r="M262" s="32"/>
      <c r="N262" s="30"/>
      <c r="O262" s="34"/>
      <c r="P262" s="18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</row>
    <row r="263" spans="1:67" s="20" customFormat="1" ht="14.25" hidden="1" customHeight="1" outlineLevel="1">
      <c r="A263" s="26">
        <v>20</v>
      </c>
      <c r="B263" s="27">
        <v>3.5</v>
      </c>
      <c r="C263" s="28">
        <v>41759</v>
      </c>
      <c r="D263" s="28" t="s">
        <v>15</v>
      </c>
      <c r="E263" s="28">
        <v>43691</v>
      </c>
      <c r="F263" s="28"/>
      <c r="G263" s="29"/>
      <c r="H263" s="29"/>
      <c r="I263" s="30">
        <v>-217929</v>
      </c>
      <c r="J263" s="31"/>
      <c r="K263" s="32"/>
      <c r="L263" s="33"/>
      <c r="M263" s="32"/>
      <c r="N263" s="30"/>
      <c r="O263" s="34"/>
      <c r="P263" s="18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</row>
    <row r="264" spans="1:67" s="20" customFormat="1" ht="14.25" hidden="1" customHeight="1" outlineLevel="1">
      <c r="A264" s="26">
        <v>20</v>
      </c>
      <c r="B264" s="27">
        <v>3.5</v>
      </c>
      <c r="C264" s="28">
        <v>41759</v>
      </c>
      <c r="D264" s="28" t="s">
        <v>15</v>
      </c>
      <c r="E264" s="28">
        <v>43789</v>
      </c>
      <c r="F264" s="28"/>
      <c r="G264" s="29"/>
      <c r="H264" s="29"/>
      <c r="I264" s="30">
        <v>-21900000</v>
      </c>
      <c r="J264" s="31"/>
      <c r="K264" s="32"/>
      <c r="L264" s="33"/>
      <c r="M264" s="32"/>
      <c r="N264" s="30"/>
      <c r="O264" s="34"/>
      <c r="P264" s="18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</row>
    <row r="265" spans="1:67" s="20" customFormat="1" ht="14.25" hidden="1" customHeight="1" outlineLevel="1">
      <c r="A265" s="26">
        <v>20</v>
      </c>
      <c r="B265" s="27">
        <v>3.5</v>
      </c>
      <c r="C265" s="28">
        <v>41759</v>
      </c>
      <c r="D265" s="28" t="s">
        <v>15</v>
      </c>
      <c r="E265" s="28">
        <v>43803</v>
      </c>
      <c r="F265" s="28"/>
      <c r="G265" s="29"/>
      <c r="H265" s="29"/>
      <c r="I265" s="30">
        <v>-62391235.675202578</v>
      </c>
      <c r="J265" s="31"/>
      <c r="K265" s="32"/>
      <c r="L265" s="33"/>
      <c r="M265" s="32"/>
      <c r="N265" s="30"/>
      <c r="O265" s="34"/>
      <c r="P265" s="18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</row>
    <row r="266" spans="1:67" s="20" customFormat="1" ht="14.25" hidden="1" customHeight="1" outlineLevel="1">
      <c r="A266" s="26">
        <v>20</v>
      </c>
      <c r="B266" s="27">
        <v>3.5</v>
      </c>
      <c r="C266" s="28">
        <v>41759</v>
      </c>
      <c r="D266" s="28" t="s">
        <v>15</v>
      </c>
      <c r="E266" s="28">
        <v>43857</v>
      </c>
      <c r="F266" s="28"/>
      <c r="G266" s="29"/>
      <c r="H266" s="29"/>
      <c r="I266" s="30">
        <v>-3790965</v>
      </c>
      <c r="J266" s="31"/>
      <c r="K266" s="32"/>
      <c r="L266" s="33"/>
      <c r="M266" s="32"/>
      <c r="N266" s="30"/>
      <c r="O266" s="34"/>
      <c r="P266" s="18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</row>
    <row r="267" spans="1:67" s="20" customFormat="1" ht="14.25" hidden="1" customHeight="1" outlineLevel="1">
      <c r="A267" s="26">
        <v>20</v>
      </c>
      <c r="B267" s="27">
        <v>3.5</v>
      </c>
      <c r="C267" s="28">
        <v>41759</v>
      </c>
      <c r="D267" s="28" t="s">
        <v>15</v>
      </c>
      <c r="E267" s="28">
        <v>43859</v>
      </c>
      <c r="F267" s="28"/>
      <c r="G267" s="29"/>
      <c r="H267" s="29"/>
      <c r="I267" s="30">
        <v>-191782</v>
      </c>
      <c r="J267" s="31"/>
      <c r="K267" s="32"/>
      <c r="L267" s="33"/>
      <c r="M267" s="32"/>
      <c r="N267" s="30"/>
      <c r="O267" s="34"/>
      <c r="P267" s="18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</row>
    <row r="268" spans="1:67" s="20" customFormat="1" ht="14.25" hidden="1" customHeight="1" outlineLevel="1">
      <c r="A268" s="26">
        <v>20</v>
      </c>
      <c r="B268" s="27">
        <v>3.5</v>
      </c>
      <c r="C268" s="28">
        <v>41759</v>
      </c>
      <c r="D268" s="28" t="s">
        <v>15</v>
      </c>
      <c r="E268" s="28">
        <v>43922</v>
      </c>
      <c r="F268" s="28"/>
      <c r="G268" s="29"/>
      <c r="H268" s="29"/>
      <c r="I268" s="30">
        <v>-5100915</v>
      </c>
      <c r="J268" s="31"/>
      <c r="K268" s="32"/>
      <c r="L268" s="33"/>
      <c r="M268" s="32"/>
      <c r="N268" s="30"/>
      <c r="O268" s="34"/>
      <c r="P268" s="18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</row>
    <row r="269" spans="1:67" s="20" customFormat="1" ht="14.25" hidden="1" customHeight="1" outlineLevel="1">
      <c r="A269" s="26">
        <v>20</v>
      </c>
      <c r="B269" s="27">
        <v>3.5</v>
      </c>
      <c r="C269" s="28">
        <v>41759</v>
      </c>
      <c r="D269" s="28" t="s">
        <v>15</v>
      </c>
      <c r="E269" s="28">
        <v>43950</v>
      </c>
      <c r="F269" s="28"/>
      <c r="G269" s="29"/>
      <c r="H269" s="29"/>
      <c r="I269" s="30">
        <v>-330432160</v>
      </c>
      <c r="J269" s="31"/>
      <c r="K269" s="32"/>
      <c r="L269" s="33"/>
      <c r="M269" s="32"/>
      <c r="N269" s="30"/>
      <c r="O269" s="34"/>
      <c r="P269" s="18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</row>
    <row r="270" spans="1:67" s="20" customFormat="1" ht="14.25" hidden="1" customHeight="1" outlineLevel="1">
      <c r="A270" s="26">
        <v>20</v>
      </c>
      <c r="B270" s="27">
        <v>3.5</v>
      </c>
      <c r="C270" s="28">
        <v>41759</v>
      </c>
      <c r="D270" s="28" t="s">
        <v>16</v>
      </c>
      <c r="E270" s="28">
        <v>43951</v>
      </c>
      <c r="F270" s="28"/>
      <c r="G270" s="29"/>
      <c r="H270" s="29"/>
      <c r="I270" s="30">
        <v>-2474724455.3248</v>
      </c>
      <c r="J270" s="31"/>
      <c r="K270" s="32"/>
      <c r="L270" s="33"/>
      <c r="M270" s="32"/>
      <c r="N270" s="30"/>
      <c r="O270" s="34"/>
      <c r="P270" s="18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</row>
    <row r="271" spans="1:67" s="19" customFormat="1" ht="14.25" customHeight="1" collapsed="1">
      <c r="A271" s="35" t="s">
        <v>28</v>
      </c>
      <c r="B271" s="36"/>
      <c r="C271" s="37"/>
      <c r="D271" s="37" t="s">
        <v>23</v>
      </c>
      <c r="E271" s="37"/>
      <c r="F271" s="37"/>
      <c r="G271" s="37"/>
      <c r="H271" s="38"/>
      <c r="I271" s="39">
        <v>0</v>
      </c>
      <c r="J271" s="38"/>
      <c r="K271" s="40"/>
      <c r="L271" s="41"/>
      <c r="M271" s="40"/>
      <c r="N271" s="42"/>
      <c r="O271" s="38"/>
      <c r="P271" s="18"/>
    </row>
    <row r="272" spans="1:67" s="20" customFormat="1" ht="14.25" customHeight="1" outlineLevel="1">
      <c r="A272" s="9">
        <v>21</v>
      </c>
      <c r="B272" s="10">
        <v>4</v>
      </c>
      <c r="C272" s="11">
        <v>41969</v>
      </c>
      <c r="D272" s="11">
        <v>41968</v>
      </c>
      <c r="E272" s="11">
        <v>41969</v>
      </c>
      <c r="F272" s="11">
        <v>45987</v>
      </c>
      <c r="G272" s="12">
        <v>120000000</v>
      </c>
      <c r="H272" s="12">
        <v>89240000</v>
      </c>
      <c r="I272" s="13">
        <v>10200000</v>
      </c>
      <c r="J272" s="14" t="s">
        <v>18</v>
      </c>
      <c r="K272" s="15">
        <v>99.1</v>
      </c>
      <c r="L272" s="16">
        <v>0</v>
      </c>
      <c r="M272" s="15">
        <v>4.0999999999999996</v>
      </c>
      <c r="N272" s="13" t="s">
        <v>18</v>
      </c>
      <c r="O272" s="17">
        <v>0</v>
      </c>
      <c r="P272" s="18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</row>
    <row r="273" spans="1:67" s="20" customFormat="1" ht="14.25" customHeight="1" outlineLevel="1">
      <c r="A273" s="9">
        <v>21</v>
      </c>
      <c r="B273" s="10">
        <v>4</v>
      </c>
      <c r="C273" s="11">
        <v>41969</v>
      </c>
      <c r="D273" s="11">
        <v>42031</v>
      </c>
      <c r="E273" s="11">
        <v>42032</v>
      </c>
      <c r="F273" s="11">
        <v>45987</v>
      </c>
      <c r="G273" s="12">
        <v>120000000</v>
      </c>
      <c r="H273" s="12">
        <v>219100000</v>
      </c>
      <c r="I273" s="13">
        <v>126520000</v>
      </c>
      <c r="J273" s="14" t="s">
        <v>18</v>
      </c>
      <c r="K273" s="15">
        <v>98.3</v>
      </c>
      <c r="L273" s="16">
        <v>0.7</v>
      </c>
      <c r="M273" s="15">
        <v>4.2699999999999996</v>
      </c>
      <c r="N273" s="13" t="s">
        <v>18</v>
      </c>
      <c r="O273" s="17">
        <v>0</v>
      </c>
      <c r="P273" s="18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</row>
    <row r="274" spans="1:67" s="20" customFormat="1" ht="14.25" customHeight="1" outlineLevel="1">
      <c r="A274" s="9">
        <v>21</v>
      </c>
      <c r="B274" s="10">
        <v>4</v>
      </c>
      <c r="C274" s="11">
        <v>41969</v>
      </c>
      <c r="D274" s="11">
        <v>42088</v>
      </c>
      <c r="E274" s="11">
        <v>42089</v>
      </c>
      <c r="F274" s="11">
        <v>45987</v>
      </c>
      <c r="G274" s="12">
        <v>120000000</v>
      </c>
      <c r="H274" s="12">
        <v>128950000</v>
      </c>
      <c r="I274" s="13">
        <v>28950000</v>
      </c>
      <c r="J274" s="14" t="s">
        <v>18</v>
      </c>
      <c r="K274" s="15">
        <v>94.11</v>
      </c>
      <c r="L274" s="16">
        <v>1.33</v>
      </c>
      <c r="M274" s="15">
        <v>4.87</v>
      </c>
      <c r="N274" s="13" t="s">
        <v>18</v>
      </c>
      <c r="O274" s="17">
        <v>0</v>
      </c>
      <c r="P274" s="18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</row>
    <row r="275" spans="1:67" s="20" customFormat="1" ht="14.25" customHeight="1" outlineLevel="1">
      <c r="A275" s="9">
        <v>21</v>
      </c>
      <c r="B275" s="10">
        <v>4</v>
      </c>
      <c r="C275" s="11">
        <v>41969</v>
      </c>
      <c r="D275" s="11">
        <v>42150</v>
      </c>
      <c r="E275" s="11">
        <v>42151</v>
      </c>
      <c r="F275" s="11">
        <v>45987</v>
      </c>
      <c r="G275" s="12">
        <v>120000000</v>
      </c>
      <c r="H275" s="12">
        <v>238710000</v>
      </c>
      <c r="I275" s="13">
        <v>124250000</v>
      </c>
      <c r="J275" s="14" t="s">
        <v>18</v>
      </c>
      <c r="K275" s="15">
        <v>94.06</v>
      </c>
      <c r="L275" s="16">
        <v>0</v>
      </c>
      <c r="M275" s="15">
        <v>4.72</v>
      </c>
      <c r="N275" s="13" t="s">
        <v>18</v>
      </c>
      <c r="O275" s="17">
        <v>0</v>
      </c>
      <c r="P275" s="18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</row>
    <row r="276" spans="1:67" s="20" customFormat="1" ht="14.25" customHeight="1" outlineLevel="1">
      <c r="A276" s="9">
        <v>21</v>
      </c>
      <c r="B276" s="10">
        <v>4</v>
      </c>
      <c r="C276" s="11">
        <v>41969</v>
      </c>
      <c r="D276" s="11">
        <v>42214</v>
      </c>
      <c r="E276" s="11">
        <v>42215</v>
      </c>
      <c r="F276" s="11">
        <v>45987</v>
      </c>
      <c r="G276" s="12">
        <v>1300000000</v>
      </c>
      <c r="H276" s="12">
        <v>5118920000</v>
      </c>
      <c r="I276" s="13">
        <v>1335220000</v>
      </c>
      <c r="J276" s="13">
        <v>1166050168.49</v>
      </c>
      <c r="K276" s="15">
        <v>91.02</v>
      </c>
      <c r="L276" s="16">
        <v>0.71</v>
      </c>
      <c r="M276" s="15">
        <v>5.22</v>
      </c>
      <c r="N276" s="13" t="s">
        <v>18</v>
      </c>
      <c r="O276" s="17">
        <v>0</v>
      </c>
      <c r="P276" s="18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</row>
    <row r="277" spans="1:67" s="20" customFormat="1" ht="14.25" customHeight="1" outlineLevel="1">
      <c r="A277" s="9">
        <v>21</v>
      </c>
      <c r="B277" s="10">
        <v>4</v>
      </c>
      <c r="C277" s="11">
        <v>41969</v>
      </c>
      <c r="D277" s="11">
        <v>42276</v>
      </c>
      <c r="E277" s="11">
        <v>42277</v>
      </c>
      <c r="F277" s="11">
        <v>45987</v>
      </c>
      <c r="G277" s="12">
        <v>120000000</v>
      </c>
      <c r="H277" s="12">
        <v>147110000</v>
      </c>
      <c r="I277" s="13" t="s">
        <v>17</v>
      </c>
      <c r="J277" s="14" t="s">
        <v>18</v>
      </c>
      <c r="K277" s="15" t="s">
        <v>19</v>
      </c>
      <c r="L277" s="16">
        <v>1.38</v>
      </c>
      <c r="M277" s="15" t="s">
        <v>19</v>
      </c>
      <c r="N277" s="13" t="s">
        <v>18</v>
      </c>
      <c r="O277" s="17">
        <v>0</v>
      </c>
      <c r="P277" s="18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</row>
    <row r="278" spans="1:67" s="20" customFormat="1" ht="14.25" customHeight="1" outlineLevel="1">
      <c r="A278" s="9">
        <v>21</v>
      </c>
      <c r="B278" s="10">
        <v>4</v>
      </c>
      <c r="C278" s="11">
        <v>41969</v>
      </c>
      <c r="D278" s="11">
        <v>42577</v>
      </c>
      <c r="E278" s="11">
        <v>42578</v>
      </c>
      <c r="F278" s="11">
        <v>45987</v>
      </c>
      <c r="G278" s="12">
        <v>150000000</v>
      </c>
      <c r="H278" s="12">
        <v>333170000</v>
      </c>
      <c r="I278" s="13">
        <v>20170000</v>
      </c>
      <c r="J278" s="14" t="s">
        <v>18</v>
      </c>
      <c r="K278" s="15">
        <v>90.52</v>
      </c>
      <c r="L278" s="16">
        <v>0.67</v>
      </c>
      <c r="M278" s="15">
        <v>5.39</v>
      </c>
      <c r="N278" s="13">
        <v>7020000</v>
      </c>
      <c r="O278" s="17">
        <v>0</v>
      </c>
      <c r="P278" s="18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</row>
    <row r="279" spans="1:67" s="20" customFormat="1" ht="14.25" customHeight="1" outlineLevel="1">
      <c r="A279" s="9">
        <v>21</v>
      </c>
      <c r="B279" s="10">
        <v>4</v>
      </c>
      <c r="C279" s="11">
        <v>41969</v>
      </c>
      <c r="D279" s="11">
        <v>42640</v>
      </c>
      <c r="E279" s="11">
        <v>42641</v>
      </c>
      <c r="F279" s="11">
        <v>45987</v>
      </c>
      <c r="G279" s="12">
        <v>120000000</v>
      </c>
      <c r="H279" s="12">
        <v>275950000</v>
      </c>
      <c r="I279" s="13">
        <v>40950000</v>
      </c>
      <c r="J279" s="14" t="s">
        <v>18</v>
      </c>
      <c r="K279" s="15">
        <v>91.27</v>
      </c>
      <c r="L279" s="16">
        <v>1.36</v>
      </c>
      <c r="M279" s="15">
        <v>5.41</v>
      </c>
      <c r="N279" s="13">
        <v>4830000</v>
      </c>
      <c r="O279" s="17">
        <v>0</v>
      </c>
      <c r="P279" s="18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</row>
    <row r="280" spans="1:67" s="20" customFormat="1" ht="14.25" customHeight="1" outlineLevel="1">
      <c r="A280" s="9">
        <v>21</v>
      </c>
      <c r="B280" s="10">
        <v>4</v>
      </c>
      <c r="C280" s="11">
        <v>41969</v>
      </c>
      <c r="D280" s="11">
        <v>42696</v>
      </c>
      <c r="E280" s="11">
        <v>42697</v>
      </c>
      <c r="F280" s="11">
        <v>45987</v>
      </c>
      <c r="G280" s="12">
        <v>100000000</v>
      </c>
      <c r="H280" s="12">
        <v>448470000</v>
      </c>
      <c r="I280" s="13">
        <v>100570000</v>
      </c>
      <c r="J280" s="14" t="s">
        <v>18</v>
      </c>
      <c r="K280" s="15">
        <v>91.96</v>
      </c>
      <c r="L280" s="16">
        <v>1.97</v>
      </c>
      <c r="M280" s="15">
        <v>5.42</v>
      </c>
      <c r="N280" s="13">
        <v>37330000</v>
      </c>
      <c r="O280" s="17">
        <v>0</v>
      </c>
      <c r="P280" s="18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</row>
    <row r="281" spans="1:67" s="20" customFormat="1" ht="14.25" customHeight="1" outlineLevel="1">
      <c r="A281" s="9">
        <v>21</v>
      </c>
      <c r="B281" s="10">
        <v>4</v>
      </c>
      <c r="C281" s="11">
        <v>41969</v>
      </c>
      <c r="D281" s="11">
        <v>42759</v>
      </c>
      <c r="E281" s="11">
        <v>42760</v>
      </c>
      <c r="F281" s="11">
        <v>45987</v>
      </c>
      <c r="G281" s="12">
        <v>100000000</v>
      </c>
      <c r="H281" s="12">
        <v>296060000</v>
      </c>
      <c r="I281" s="13">
        <v>22860000</v>
      </c>
      <c r="J281" s="14" t="s">
        <v>18</v>
      </c>
      <c r="K281" s="15">
        <v>91.54</v>
      </c>
      <c r="L281" s="16">
        <v>0.66</v>
      </c>
      <c r="M281" s="15">
        <v>5.3</v>
      </c>
      <c r="N281" s="13">
        <v>1400000</v>
      </c>
      <c r="O281" s="17">
        <v>0</v>
      </c>
      <c r="P281" s="18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</row>
    <row r="282" spans="1:67" s="20" customFormat="1" ht="14.25" customHeight="1" outlineLevel="1">
      <c r="A282" s="9">
        <v>21</v>
      </c>
      <c r="B282" s="10">
        <v>4</v>
      </c>
      <c r="C282" s="11">
        <v>41969</v>
      </c>
      <c r="D282" s="11">
        <v>42822</v>
      </c>
      <c r="E282" s="11">
        <v>42823</v>
      </c>
      <c r="F282" s="11">
        <v>45987</v>
      </c>
      <c r="G282" s="12">
        <v>100000000</v>
      </c>
      <c r="H282" s="12">
        <v>102030000</v>
      </c>
      <c r="I282" s="13">
        <v>13030000</v>
      </c>
      <c r="J282" s="14" t="s">
        <v>18</v>
      </c>
      <c r="K282" s="15">
        <v>93.3</v>
      </c>
      <c r="L282" s="16">
        <v>1.36</v>
      </c>
      <c r="M282" s="15">
        <v>5.16</v>
      </c>
      <c r="N282" s="13">
        <v>3730000</v>
      </c>
      <c r="O282" s="17">
        <v>0</v>
      </c>
      <c r="P282" s="18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</row>
    <row r="283" spans="1:67" s="20" customFormat="1" ht="14.25" customHeight="1" outlineLevel="1">
      <c r="A283" s="9">
        <v>21</v>
      </c>
      <c r="B283" s="10">
        <v>4</v>
      </c>
      <c r="C283" s="11">
        <v>41969</v>
      </c>
      <c r="D283" s="11">
        <v>42878</v>
      </c>
      <c r="E283" s="11">
        <v>42879</v>
      </c>
      <c r="F283" s="11">
        <v>45987</v>
      </c>
      <c r="G283" s="12">
        <v>100000000</v>
      </c>
      <c r="H283" s="12">
        <v>427660000</v>
      </c>
      <c r="I283" s="13">
        <v>99450000</v>
      </c>
      <c r="J283" s="14" t="s">
        <v>18</v>
      </c>
      <c r="K283" s="15">
        <v>105.47</v>
      </c>
      <c r="L283" s="16">
        <v>1.98</v>
      </c>
      <c r="M283" s="15">
        <v>3.52</v>
      </c>
      <c r="N283" s="13">
        <v>24310000</v>
      </c>
      <c r="O283" s="17">
        <v>0</v>
      </c>
      <c r="P283" s="18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</row>
    <row r="284" spans="1:67" s="20" customFormat="1" ht="14.25" customHeight="1" outlineLevel="1">
      <c r="A284" s="26">
        <v>21</v>
      </c>
      <c r="B284" s="27">
        <v>4</v>
      </c>
      <c r="C284" s="28">
        <v>41969</v>
      </c>
      <c r="D284" s="28" t="s">
        <v>15</v>
      </c>
      <c r="E284" s="28">
        <v>42907</v>
      </c>
      <c r="F284" s="28"/>
      <c r="G284" s="29"/>
      <c r="H284" s="29"/>
      <c r="I284" s="30">
        <v>-61900000</v>
      </c>
      <c r="J284" s="31"/>
      <c r="K284" s="32"/>
      <c r="L284" s="33"/>
      <c r="M284" s="32"/>
      <c r="N284" s="30"/>
      <c r="O284" s="34"/>
      <c r="P284" s="18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</row>
    <row r="285" spans="1:67" s="20" customFormat="1" ht="14.25" customHeight="1" outlineLevel="1">
      <c r="A285" s="9">
        <v>21</v>
      </c>
      <c r="B285" s="10">
        <v>4</v>
      </c>
      <c r="C285" s="11">
        <v>41969</v>
      </c>
      <c r="D285" s="11">
        <v>42969</v>
      </c>
      <c r="E285" s="11">
        <v>42970</v>
      </c>
      <c r="F285" s="11">
        <v>45987</v>
      </c>
      <c r="G285" s="12">
        <v>775000000</v>
      </c>
      <c r="H285" s="12">
        <v>1871300000</v>
      </c>
      <c r="I285" s="13">
        <v>979740000</v>
      </c>
      <c r="J285" s="14" t="s">
        <v>18</v>
      </c>
      <c r="K285" s="15">
        <v>107.85</v>
      </c>
      <c r="L285" s="16">
        <v>0.97</v>
      </c>
      <c r="M285" s="15">
        <v>3.05</v>
      </c>
      <c r="N285" s="13">
        <v>10730000</v>
      </c>
      <c r="O285" s="17">
        <v>0</v>
      </c>
      <c r="P285" s="18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</row>
    <row r="286" spans="1:67" s="20" customFormat="1" ht="14.25" customHeight="1" outlineLevel="1">
      <c r="A286" s="9">
        <v>21</v>
      </c>
      <c r="B286" s="10">
        <v>4</v>
      </c>
      <c r="C286" s="11">
        <v>41969</v>
      </c>
      <c r="D286" s="11">
        <v>43032</v>
      </c>
      <c r="E286" s="11">
        <v>43033</v>
      </c>
      <c r="F286" s="11">
        <v>45987</v>
      </c>
      <c r="G286" s="12">
        <v>250000000</v>
      </c>
      <c r="H286" s="12">
        <v>662730000</v>
      </c>
      <c r="I286" s="13">
        <v>250000000</v>
      </c>
      <c r="J286" s="14" t="s">
        <v>18</v>
      </c>
      <c r="K286" s="15">
        <v>113.66</v>
      </c>
      <c r="L286" s="16">
        <v>1.65</v>
      </c>
      <c r="M286" s="15">
        <v>2.36</v>
      </c>
      <c r="N286" s="13">
        <v>150000</v>
      </c>
      <c r="O286" s="17">
        <v>0.99550000000000005</v>
      </c>
      <c r="P286" s="18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</row>
    <row r="287" spans="1:67" s="20" customFormat="1" ht="14.25" customHeight="1" outlineLevel="1">
      <c r="A287" s="9">
        <v>21</v>
      </c>
      <c r="B287" s="10">
        <v>4</v>
      </c>
      <c r="C287" s="11">
        <v>41969</v>
      </c>
      <c r="D287" s="11">
        <v>43088</v>
      </c>
      <c r="E287" s="11">
        <v>43089</v>
      </c>
      <c r="F287" s="11">
        <v>45987</v>
      </c>
      <c r="G287" s="12">
        <v>250000000</v>
      </c>
      <c r="H287" s="12">
        <v>275510000</v>
      </c>
      <c r="I287" s="13">
        <v>95160000</v>
      </c>
      <c r="J287" s="14" t="s">
        <v>18</v>
      </c>
      <c r="K287" s="15">
        <v>112.26</v>
      </c>
      <c r="L287" s="16">
        <v>0.27</v>
      </c>
      <c r="M287" s="15">
        <v>2.33</v>
      </c>
      <c r="N287" s="13">
        <v>9100000</v>
      </c>
      <c r="O287" s="17">
        <v>0</v>
      </c>
      <c r="P287" s="18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</row>
    <row r="288" spans="1:67" s="20" customFormat="1" ht="14.25" customHeight="1" outlineLevel="1">
      <c r="A288" s="9">
        <v>21</v>
      </c>
      <c r="B288" s="10">
        <v>4</v>
      </c>
      <c r="C288" s="11">
        <v>41969</v>
      </c>
      <c r="D288" s="11">
        <v>43151</v>
      </c>
      <c r="E288" s="11">
        <v>43152</v>
      </c>
      <c r="F288" s="11">
        <v>45987</v>
      </c>
      <c r="G288" s="12">
        <v>250000000</v>
      </c>
      <c r="H288" s="12">
        <v>274640000</v>
      </c>
      <c r="I288" s="13">
        <v>132140000</v>
      </c>
      <c r="J288" s="14" t="s">
        <v>18</v>
      </c>
      <c r="K288" s="15">
        <v>106.83</v>
      </c>
      <c r="L288" s="16">
        <v>0.96</v>
      </c>
      <c r="M288" s="15">
        <v>3.14</v>
      </c>
      <c r="N288" s="13">
        <v>450000</v>
      </c>
      <c r="O288" s="17">
        <v>0</v>
      </c>
      <c r="P288" s="18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</row>
    <row r="289" spans="1:67" s="20" customFormat="1" ht="14.25" customHeight="1" outlineLevel="1">
      <c r="A289" s="9">
        <v>21</v>
      </c>
      <c r="B289" s="10">
        <v>4</v>
      </c>
      <c r="C289" s="11">
        <v>41969</v>
      </c>
      <c r="D289" s="11">
        <v>43214</v>
      </c>
      <c r="E289" s="11">
        <v>43214</v>
      </c>
      <c r="F289" s="11">
        <v>45987</v>
      </c>
      <c r="G289" s="12">
        <v>250000000</v>
      </c>
      <c r="H289" s="12">
        <v>387460000</v>
      </c>
      <c r="I289" s="13">
        <v>251010000</v>
      </c>
      <c r="J289" s="14" t="s">
        <v>18</v>
      </c>
      <c r="K289" s="15">
        <v>105.14</v>
      </c>
      <c r="L289" s="16">
        <v>1.66</v>
      </c>
      <c r="M289" s="15">
        <v>3.47</v>
      </c>
      <c r="N289" s="13">
        <v>149000000</v>
      </c>
      <c r="O289" s="17">
        <v>0</v>
      </c>
      <c r="P289" s="18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</row>
    <row r="290" spans="1:67" s="20" customFormat="1" ht="14.25" customHeight="1" outlineLevel="1">
      <c r="A290" s="9">
        <v>21</v>
      </c>
      <c r="B290" s="10">
        <v>4</v>
      </c>
      <c r="C290" s="11">
        <v>41969</v>
      </c>
      <c r="D290" s="11">
        <v>43277</v>
      </c>
      <c r="E290" s="11">
        <v>43278</v>
      </c>
      <c r="F290" s="11">
        <v>45987</v>
      </c>
      <c r="G290" s="12">
        <v>250000000</v>
      </c>
      <c r="H290" s="12">
        <v>729480000</v>
      </c>
      <c r="I290" s="13">
        <v>256680000</v>
      </c>
      <c r="J290" s="14" t="s">
        <v>18</v>
      </c>
      <c r="K290" s="15">
        <v>105.24</v>
      </c>
      <c r="L290" s="16">
        <v>0.35</v>
      </c>
      <c r="M290" s="15">
        <v>3.25</v>
      </c>
      <c r="N290" s="13">
        <v>1850000</v>
      </c>
      <c r="O290" s="17">
        <v>0</v>
      </c>
      <c r="P290" s="18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</row>
    <row r="291" spans="1:67" s="78" customFormat="1" ht="14.25" customHeight="1" outlineLevel="1">
      <c r="A291" s="79">
        <v>21</v>
      </c>
      <c r="B291" s="80">
        <v>4</v>
      </c>
      <c r="C291" s="81">
        <v>41969</v>
      </c>
      <c r="D291" s="81" t="s">
        <v>15</v>
      </c>
      <c r="E291" s="81">
        <v>45490</v>
      </c>
      <c r="F291" s="81"/>
      <c r="G291" s="82"/>
      <c r="H291" s="82"/>
      <c r="I291" s="83">
        <v>-355122035</v>
      </c>
      <c r="J291" s="84"/>
      <c r="K291" s="85"/>
      <c r="L291" s="86"/>
      <c r="M291" s="85"/>
      <c r="N291" s="83"/>
      <c r="O291" s="87"/>
      <c r="P291" s="76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  <c r="AK291" s="77"/>
      <c r="AL291" s="77"/>
      <c r="AM291" s="77"/>
      <c r="AN291" s="77"/>
      <c r="AO291" s="77"/>
      <c r="AP291" s="77"/>
      <c r="AQ291" s="77"/>
      <c r="AR291" s="77"/>
      <c r="AS291" s="77"/>
      <c r="AT291" s="77"/>
      <c r="AU291" s="77"/>
      <c r="AV291" s="77"/>
      <c r="AW291" s="77"/>
      <c r="AX291" s="77"/>
      <c r="AY291" s="77"/>
      <c r="AZ291" s="77"/>
      <c r="BA291" s="77"/>
      <c r="BB291" s="77"/>
      <c r="BC291" s="77"/>
      <c r="BD291" s="77"/>
      <c r="BE291" s="77"/>
      <c r="BF291" s="77"/>
      <c r="BG291" s="77"/>
      <c r="BH291" s="77"/>
      <c r="BI291" s="77"/>
      <c r="BJ291" s="77"/>
      <c r="BK291" s="77"/>
      <c r="BL291" s="77"/>
      <c r="BM291" s="77"/>
      <c r="BN291" s="77"/>
      <c r="BO291" s="77"/>
    </row>
    <row r="292" spans="1:67" s="78" customFormat="1" ht="14.25" customHeight="1" outlineLevel="1">
      <c r="A292" s="79">
        <v>21</v>
      </c>
      <c r="B292" s="80">
        <v>4</v>
      </c>
      <c r="C292" s="81">
        <v>41969</v>
      </c>
      <c r="D292" s="81" t="s">
        <v>15</v>
      </c>
      <c r="E292" s="81">
        <v>45497</v>
      </c>
      <c r="F292" s="81"/>
      <c r="G292" s="82"/>
      <c r="H292" s="82"/>
      <c r="I292" s="83">
        <v>-39480745</v>
      </c>
      <c r="J292" s="84"/>
      <c r="K292" s="85"/>
      <c r="L292" s="86"/>
      <c r="M292" s="85"/>
      <c r="N292" s="83"/>
      <c r="O292" s="87"/>
      <c r="P292" s="76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</row>
    <row r="293" spans="1:67" s="78" customFormat="1" ht="14.25" customHeight="1" outlineLevel="1">
      <c r="A293" s="79">
        <v>21</v>
      </c>
      <c r="B293" s="80">
        <v>4</v>
      </c>
      <c r="C293" s="81">
        <v>41969</v>
      </c>
      <c r="D293" s="81" t="s">
        <v>15</v>
      </c>
      <c r="E293" s="81">
        <v>45525</v>
      </c>
      <c r="F293" s="81"/>
      <c r="G293" s="82"/>
      <c r="H293" s="82"/>
      <c r="I293" s="83">
        <v>-33047027</v>
      </c>
      <c r="J293" s="84"/>
      <c r="K293" s="85"/>
      <c r="L293" s="86"/>
      <c r="M293" s="85"/>
      <c r="N293" s="83"/>
      <c r="O293" s="87"/>
      <c r="P293" s="76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</row>
    <row r="294" spans="1:67" s="78" customFormat="1" ht="14.25" customHeight="1" outlineLevel="1">
      <c r="A294" s="79">
        <v>21</v>
      </c>
      <c r="B294" s="80">
        <v>4</v>
      </c>
      <c r="C294" s="81">
        <v>41969</v>
      </c>
      <c r="D294" s="81" t="s">
        <v>15</v>
      </c>
      <c r="E294" s="81">
        <v>45532</v>
      </c>
      <c r="F294" s="81"/>
      <c r="G294" s="82"/>
      <c r="H294" s="82"/>
      <c r="I294" s="83">
        <v>-130602181</v>
      </c>
      <c r="J294" s="84"/>
      <c r="K294" s="85"/>
      <c r="L294" s="86"/>
      <c r="M294" s="85"/>
      <c r="N294" s="83"/>
      <c r="O294" s="87"/>
      <c r="P294" s="76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</row>
    <row r="295" spans="1:67" s="78" customFormat="1" ht="14.25" customHeight="1" outlineLevel="1">
      <c r="A295" s="79">
        <v>21</v>
      </c>
      <c r="B295" s="80">
        <v>4</v>
      </c>
      <c r="C295" s="81">
        <v>41969</v>
      </c>
      <c r="D295" s="81" t="s">
        <v>15</v>
      </c>
      <c r="E295" s="81">
        <v>45546</v>
      </c>
      <c r="F295" s="81"/>
      <c r="G295" s="82"/>
      <c r="H295" s="82"/>
      <c r="I295" s="83">
        <v>-25392102</v>
      </c>
      <c r="J295" s="84"/>
      <c r="K295" s="85"/>
      <c r="L295" s="86"/>
      <c r="M295" s="85"/>
      <c r="N295" s="83"/>
      <c r="O295" s="87"/>
      <c r="P295" s="76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</row>
    <row r="296" spans="1:67" s="78" customFormat="1" ht="14.25" customHeight="1" outlineLevel="1">
      <c r="A296" s="79">
        <v>21</v>
      </c>
      <c r="B296" s="80">
        <v>4</v>
      </c>
      <c r="C296" s="81">
        <v>41969</v>
      </c>
      <c r="D296" s="81" t="s">
        <v>15</v>
      </c>
      <c r="E296" s="81">
        <v>45560</v>
      </c>
      <c r="F296" s="81"/>
      <c r="G296" s="82"/>
      <c r="H296" s="82"/>
      <c r="I296" s="83">
        <v>-100562934</v>
      </c>
      <c r="J296" s="84"/>
      <c r="K296" s="85"/>
      <c r="L296" s="86"/>
      <c r="M296" s="85"/>
      <c r="N296" s="83"/>
      <c r="O296" s="87"/>
      <c r="P296" s="76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</row>
    <row r="297" spans="1:67" s="78" customFormat="1" ht="14.25" customHeight="1" outlineLevel="1">
      <c r="A297" s="79">
        <v>21</v>
      </c>
      <c r="B297" s="121">
        <v>4</v>
      </c>
      <c r="C297" s="103">
        <v>41969</v>
      </c>
      <c r="D297" s="103" t="s">
        <v>15</v>
      </c>
      <c r="E297" s="103">
        <v>45581</v>
      </c>
      <c r="F297" s="103"/>
      <c r="G297" s="104"/>
      <c r="H297" s="104"/>
      <c r="I297" s="105">
        <v>-120491101</v>
      </c>
      <c r="J297" s="122"/>
      <c r="K297" s="107"/>
      <c r="L297" s="108"/>
      <c r="M297" s="107"/>
      <c r="N297" s="105"/>
      <c r="O297" s="109"/>
      <c r="P297" s="76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</row>
    <row r="298" spans="1:67" s="78" customFormat="1" ht="14.25" customHeight="1" outlineLevel="1">
      <c r="A298" s="79">
        <v>21</v>
      </c>
      <c r="B298" s="119">
        <v>4</v>
      </c>
      <c r="C298" s="81">
        <v>41969</v>
      </c>
      <c r="D298" s="81" t="s">
        <v>15</v>
      </c>
      <c r="E298" s="81">
        <v>45588</v>
      </c>
      <c r="F298" s="81"/>
      <c r="G298" s="82"/>
      <c r="H298" s="82"/>
      <c r="I298" s="83">
        <v>-93487232</v>
      </c>
      <c r="J298" s="84"/>
      <c r="K298" s="85"/>
      <c r="L298" s="86"/>
      <c r="M298" s="85"/>
      <c r="N298" s="83"/>
      <c r="O298" s="87"/>
      <c r="P298" s="76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</row>
    <row r="299" spans="1:67" s="78" customFormat="1" ht="14.25" customHeight="1" outlineLevel="1">
      <c r="A299" s="79">
        <v>21</v>
      </c>
      <c r="B299" s="119">
        <v>4</v>
      </c>
      <c r="C299" s="81">
        <v>41969</v>
      </c>
      <c r="D299" s="81" t="s">
        <v>15</v>
      </c>
      <c r="E299" s="81">
        <v>45630</v>
      </c>
      <c r="F299" s="81"/>
      <c r="G299" s="82"/>
      <c r="H299" s="82"/>
      <c r="I299" s="83">
        <v>-7704652</v>
      </c>
      <c r="J299" s="84"/>
      <c r="K299" s="85"/>
      <c r="L299" s="86"/>
      <c r="M299" s="85"/>
      <c r="N299" s="83"/>
      <c r="O299" s="87"/>
      <c r="P299" s="76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</row>
    <row r="300" spans="1:67" s="78" customFormat="1" ht="14.25" customHeight="1" outlineLevel="1">
      <c r="A300" s="79">
        <v>21</v>
      </c>
      <c r="B300" s="119">
        <v>4</v>
      </c>
      <c r="C300" s="81">
        <v>41969</v>
      </c>
      <c r="D300" s="81" t="s">
        <v>15</v>
      </c>
      <c r="E300" s="81">
        <v>45637</v>
      </c>
      <c r="F300" s="81"/>
      <c r="G300" s="82"/>
      <c r="H300" s="82"/>
      <c r="I300" s="83">
        <v>-103532238</v>
      </c>
      <c r="J300" s="84"/>
      <c r="K300" s="85"/>
      <c r="L300" s="86"/>
      <c r="M300" s="85"/>
      <c r="N300" s="83"/>
      <c r="O300" s="87"/>
      <c r="P300" s="76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</row>
    <row r="301" spans="1:67" s="78" customFormat="1" ht="14.25" customHeight="1" outlineLevel="1">
      <c r="A301" s="79">
        <v>21</v>
      </c>
      <c r="B301" s="119">
        <v>4</v>
      </c>
      <c r="C301" s="81">
        <v>41969</v>
      </c>
      <c r="D301" s="81" t="s">
        <v>15</v>
      </c>
      <c r="E301" s="81">
        <v>45672</v>
      </c>
      <c r="F301" s="81"/>
      <c r="G301" s="82"/>
      <c r="H301" s="82"/>
      <c r="I301" s="83">
        <v>-4333028</v>
      </c>
      <c r="J301" s="84"/>
      <c r="K301" s="85"/>
      <c r="L301" s="86"/>
      <c r="M301" s="85"/>
      <c r="N301" s="83"/>
      <c r="O301" s="87"/>
      <c r="P301" s="76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</row>
    <row r="302" spans="1:67" s="78" customFormat="1" ht="14.25" customHeight="1" outlineLevel="1">
      <c r="A302" s="79">
        <v>21</v>
      </c>
      <c r="B302" s="119">
        <v>4</v>
      </c>
      <c r="C302" s="81">
        <v>41969</v>
      </c>
      <c r="D302" s="81" t="s">
        <v>15</v>
      </c>
      <c r="E302" s="81">
        <v>45707</v>
      </c>
      <c r="F302" s="81"/>
      <c r="G302" s="82"/>
      <c r="H302" s="82"/>
      <c r="I302" s="83">
        <v>-11900000</v>
      </c>
      <c r="J302" s="84"/>
      <c r="K302" s="85"/>
      <c r="L302" s="86"/>
      <c r="M302" s="85"/>
      <c r="N302" s="83"/>
      <c r="O302" s="87"/>
      <c r="P302" s="76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</row>
    <row r="303" spans="1:67" s="78" customFormat="1" ht="14.25" customHeight="1" outlineLevel="1">
      <c r="A303" s="79">
        <v>21</v>
      </c>
      <c r="B303" s="119">
        <v>4</v>
      </c>
      <c r="C303" s="81">
        <v>41969</v>
      </c>
      <c r="D303" s="81" t="s">
        <v>15</v>
      </c>
      <c r="E303" s="81">
        <v>45714</v>
      </c>
      <c r="F303" s="81"/>
      <c r="G303" s="82"/>
      <c r="H303" s="82"/>
      <c r="I303" s="83">
        <v>-71656501</v>
      </c>
      <c r="J303" s="84"/>
      <c r="K303" s="85"/>
      <c r="L303" s="86"/>
      <c r="M303" s="85"/>
      <c r="N303" s="83"/>
      <c r="O303" s="87"/>
      <c r="P303" s="76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</row>
    <row r="304" spans="1:67" s="78" customFormat="1" ht="14.25" customHeight="1" outlineLevel="1">
      <c r="A304" s="79">
        <v>21</v>
      </c>
      <c r="B304" s="119">
        <v>4</v>
      </c>
      <c r="C304" s="81">
        <v>41969</v>
      </c>
      <c r="D304" s="81" t="s">
        <v>15</v>
      </c>
      <c r="E304" s="81">
        <v>45734</v>
      </c>
      <c r="F304" s="81"/>
      <c r="G304" s="82"/>
      <c r="H304" s="82"/>
      <c r="I304" s="83">
        <v>-51017763</v>
      </c>
      <c r="J304" s="84"/>
      <c r="K304" s="85"/>
      <c r="L304" s="86"/>
      <c r="M304" s="85"/>
      <c r="N304" s="83"/>
      <c r="O304" s="87"/>
      <c r="P304" s="76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</row>
    <row r="305" spans="1:67" s="78" customFormat="1" ht="14.25" customHeight="1" outlineLevel="1">
      <c r="A305" s="79">
        <v>21</v>
      </c>
      <c r="B305" s="119">
        <v>4</v>
      </c>
      <c r="C305" s="81">
        <v>41969</v>
      </c>
      <c r="D305" s="81" t="s">
        <v>15</v>
      </c>
      <c r="E305" s="81">
        <v>45756</v>
      </c>
      <c r="F305" s="81"/>
      <c r="G305" s="82"/>
      <c r="H305" s="82"/>
      <c r="I305" s="83">
        <v>-2993739</v>
      </c>
      <c r="J305" s="84"/>
      <c r="K305" s="85"/>
      <c r="L305" s="86"/>
      <c r="M305" s="85"/>
      <c r="N305" s="83"/>
      <c r="O305" s="87"/>
      <c r="P305" s="76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</row>
    <row r="306" spans="1:67" s="78" customFormat="1" ht="14.25" customHeight="1" outlineLevel="1">
      <c r="A306" s="79">
        <v>21</v>
      </c>
      <c r="B306" s="119">
        <v>4</v>
      </c>
      <c r="C306" s="81">
        <v>41969</v>
      </c>
      <c r="D306" s="81" t="s">
        <v>15</v>
      </c>
      <c r="E306" s="81">
        <v>45777</v>
      </c>
      <c r="F306" s="81"/>
      <c r="G306" s="82"/>
      <c r="H306" s="82"/>
      <c r="I306" s="83">
        <v>-346853451</v>
      </c>
      <c r="J306" s="84"/>
      <c r="K306" s="85"/>
      <c r="L306" s="86"/>
      <c r="M306" s="85"/>
      <c r="N306" s="83"/>
      <c r="O306" s="87"/>
      <c r="P306" s="76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</row>
    <row r="307" spans="1:67" s="78" customFormat="1" ht="14.25" customHeight="1" outlineLevel="1">
      <c r="A307" s="79">
        <v>21</v>
      </c>
      <c r="B307" s="119">
        <v>4</v>
      </c>
      <c r="C307" s="81">
        <v>41969</v>
      </c>
      <c r="D307" s="81" t="s">
        <v>15</v>
      </c>
      <c r="E307" s="81">
        <v>45791</v>
      </c>
      <c r="F307" s="81"/>
      <c r="G307" s="82"/>
      <c r="H307" s="82"/>
      <c r="I307" s="83">
        <v>-1788264</v>
      </c>
      <c r="J307" s="84"/>
      <c r="K307" s="85"/>
      <c r="L307" s="86"/>
      <c r="M307" s="85"/>
      <c r="N307" s="83"/>
      <c r="O307" s="87"/>
      <c r="P307" s="76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</row>
    <row r="308" spans="1:67" s="78" customFormat="1" ht="14.25" customHeight="1" outlineLevel="1">
      <c r="A308" s="79">
        <v>21</v>
      </c>
      <c r="B308" s="119">
        <v>4</v>
      </c>
      <c r="C308" s="81">
        <v>41969</v>
      </c>
      <c r="D308" s="81" t="s">
        <v>15</v>
      </c>
      <c r="E308" s="81">
        <v>45805</v>
      </c>
      <c r="F308" s="81"/>
      <c r="G308" s="82"/>
      <c r="H308" s="82"/>
      <c r="I308" s="83">
        <v>-312559773</v>
      </c>
      <c r="J308" s="84"/>
      <c r="K308" s="85"/>
      <c r="L308" s="86"/>
      <c r="M308" s="85"/>
      <c r="N308" s="83"/>
      <c r="O308" s="87"/>
      <c r="P308" s="76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</row>
    <row r="309" spans="1:67" s="78" customFormat="1" ht="14.25" customHeight="1" outlineLevel="1">
      <c r="A309" s="79">
        <v>21</v>
      </c>
      <c r="B309" s="119">
        <v>4</v>
      </c>
      <c r="C309" s="81">
        <v>41969</v>
      </c>
      <c r="D309" s="81" t="s">
        <v>15</v>
      </c>
      <c r="E309" s="81">
        <v>45833</v>
      </c>
      <c r="F309" s="81"/>
      <c r="G309" s="82"/>
      <c r="H309" s="82"/>
      <c r="I309" s="83">
        <v>-95498990</v>
      </c>
      <c r="J309" s="84"/>
      <c r="K309" s="85"/>
      <c r="L309" s="86"/>
      <c r="M309" s="85"/>
      <c r="N309" s="83"/>
      <c r="O309" s="87"/>
      <c r="P309" s="76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</row>
    <row r="310" spans="1:67" s="78" customFormat="1" ht="14.25" customHeight="1" outlineLevel="1">
      <c r="A310" s="79">
        <v>21</v>
      </c>
      <c r="B310" s="119">
        <v>4</v>
      </c>
      <c r="C310" s="81">
        <v>41969</v>
      </c>
      <c r="D310" s="81" t="s">
        <v>15</v>
      </c>
      <c r="E310" s="81">
        <v>45875</v>
      </c>
      <c r="F310" s="81"/>
      <c r="G310" s="82"/>
      <c r="H310" s="82"/>
      <c r="I310" s="83">
        <v>-132232203</v>
      </c>
      <c r="J310" s="84"/>
      <c r="K310" s="85"/>
      <c r="L310" s="86"/>
      <c r="M310" s="85"/>
      <c r="N310" s="83"/>
      <c r="O310" s="87"/>
      <c r="P310" s="76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</row>
    <row r="311" spans="1:67" s="78" customFormat="1" ht="14.25" customHeight="1" outlineLevel="1">
      <c r="A311" s="79">
        <v>21</v>
      </c>
      <c r="B311" s="119">
        <v>4</v>
      </c>
      <c r="C311" s="81">
        <v>41969</v>
      </c>
      <c r="D311" s="81" t="s">
        <v>15</v>
      </c>
      <c r="E311" s="81">
        <v>45889</v>
      </c>
      <c r="F311" s="81"/>
      <c r="G311" s="82"/>
      <c r="H311" s="82"/>
      <c r="I311" s="83">
        <v>-205041784</v>
      </c>
      <c r="J311" s="84"/>
      <c r="K311" s="85"/>
      <c r="L311" s="86"/>
      <c r="M311" s="85"/>
      <c r="N311" s="83"/>
      <c r="O311" s="87"/>
      <c r="P311" s="76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</row>
    <row r="312" spans="1:67" s="78" customFormat="1" ht="14.25" customHeight="1" outlineLevel="1">
      <c r="A312" s="79">
        <v>21</v>
      </c>
      <c r="B312" s="119">
        <v>4</v>
      </c>
      <c r="C312" s="81">
        <v>41969</v>
      </c>
      <c r="D312" s="81" t="s">
        <v>15</v>
      </c>
      <c r="E312" s="81">
        <v>45910</v>
      </c>
      <c r="F312" s="81"/>
      <c r="G312" s="82"/>
      <c r="H312" s="82"/>
      <c r="I312" s="83">
        <v>-69101446</v>
      </c>
      <c r="J312" s="84"/>
      <c r="K312" s="85"/>
      <c r="L312" s="86"/>
      <c r="M312" s="85"/>
      <c r="N312" s="83"/>
      <c r="O312" s="87"/>
      <c r="P312" s="76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  <c r="AF312" s="77"/>
      <c r="AG312" s="77"/>
      <c r="AH312" s="77"/>
      <c r="AI312" s="77"/>
      <c r="AJ312" s="77"/>
      <c r="AK312" s="77"/>
      <c r="AL312" s="77"/>
      <c r="AM312" s="77"/>
      <c r="AN312" s="77"/>
      <c r="AO312" s="77"/>
      <c r="AP312" s="77"/>
      <c r="AQ312" s="77"/>
      <c r="AR312" s="77"/>
      <c r="AS312" s="77"/>
      <c r="AT312" s="77"/>
      <c r="AU312" s="77"/>
      <c r="AV312" s="77"/>
      <c r="AW312" s="77"/>
      <c r="AX312" s="77"/>
      <c r="AY312" s="77"/>
      <c r="AZ312" s="77"/>
      <c r="BA312" s="77"/>
      <c r="BB312" s="77"/>
      <c r="BC312" s="77"/>
      <c r="BD312" s="77"/>
      <c r="BE312" s="77"/>
      <c r="BF312" s="77"/>
      <c r="BG312" s="77"/>
      <c r="BH312" s="77"/>
      <c r="BI312" s="77"/>
      <c r="BJ312" s="77"/>
      <c r="BK312" s="77"/>
      <c r="BL312" s="77"/>
      <c r="BM312" s="77"/>
      <c r="BN312" s="77"/>
      <c r="BO312" s="77"/>
    </row>
    <row r="313" spans="1:67" s="78" customFormat="1" ht="14.25" customHeight="1" outlineLevel="1">
      <c r="A313" s="79">
        <v>21</v>
      </c>
      <c r="B313" s="119">
        <v>4</v>
      </c>
      <c r="C313" s="81">
        <v>41969</v>
      </c>
      <c r="D313" s="81" t="s">
        <v>15</v>
      </c>
      <c r="E313" s="81">
        <v>45917</v>
      </c>
      <c r="F313" s="81"/>
      <c r="G313" s="82"/>
      <c r="H313" s="82"/>
      <c r="I313" s="83">
        <v>-96666346</v>
      </c>
      <c r="J313" s="84"/>
      <c r="K313" s="85"/>
      <c r="L313" s="86"/>
      <c r="M313" s="85"/>
      <c r="N313" s="83"/>
      <c r="O313" s="87"/>
      <c r="P313" s="76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  <c r="AL313" s="77"/>
      <c r="AM313" s="77"/>
      <c r="AN313" s="77"/>
      <c r="AO313" s="77"/>
      <c r="AP313" s="77"/>
      <c r="AQ313" s="77"/>
      <c r="AR313" s="77"/>
      <c r="AS313" s="77"/>
      <c r="AT313" s="77"/>
      <c r="AU313" s="77"/>
      <c r="AV313" s="77"/>
      <c r="AW313" s="77"/>
      <c r="AX313" s="77"/>
      <c r="AY313" s="77"/>
      <c r="AZ313" s="77"/>
      <c r="BA313" s="77"/>
      <c r="BB313" s="77"/>
      <c r="BC313" s="77"/>
      <c r="BD313" s="77"/>
      <c r="BE313" s="77"/>
      <c r="BF313" s="77"/>
      <c r="BG313" s="77"/>
      <c r="BH313" s="77"/>
      <c r="BI313" s="77"/>
      <c r="BJ313" s="77"/>
      <c r="BK313" s="77"/>
      <c r="BL313" s="77"/>
      <c r="BM313" s="77"/>
      <c r="BN313" s="77"/>
      <c r="BO313" s="77"/>
    </row>
    <row r="314" spans="1:67" s="78" customFormat="1" ht="14.25" customHeight="1" outlineLevel="1">
      <c r="A314" s="79">
        <v>21</v>
      </c>
      <c r="B314" s="119">
        <v>4</v>
      </c>
      <c r="C314" s="81">
        <v>41969</v>
      </c>
      <c r="D314" s="81" t="s">
        <v>15</v>
      </c>
      <c r="E314" s="81">
        <v>45958</v>
      </c>
      <c r="F314" s="81"/>
      <c r="G314" s="82"/>
      <c r="H314" s="82"/>
      <c r="I314" s="83">
        <v>-2029917</v>
      </c>
      <c r="J314" s="84"/>
      <c r="K314" s="85"/>
      <c r="L314" s="86"/>
      <c r="M314" s="85"/>
      <c r="N314" s="83"/>
      <c r="O314" s="87"/>
      <c r="P314" s="76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</row>
    <row r="315" spans="1:67" s="78" customFormat="1" ht="14.25" customHeight="1" outlineLevel="1">
      <c r="A315" s="79">
        <v>21</v>
      </c>
      <c r="B315" s="119">
        <v>4</v>
      </c>
      <c r="C315" s="81">
        <v>41969</v>
      </c>
      <c r="D315" s="81" t="s">
        <v>15</v>
      </c>
      <c r="E315" s="81">
        <v>45980</v>
      </c>
      <c r="F315" s="81"/>
      <c r="G315" s="82"/>
      <c r="H315" s="82"/>
      <c r="I315" s="83">
        <v>-12056400</v>
      </c>
      <c r="J315" s="84"/>
      <c r="K315" s="85"/>
      <c r="L315" s="86"/>
      <c r="M315" s="85"/>
      <c r="N315" s="83"/>
      <c r="O315" s="87"/>
      <c r="P315" s="76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</row>
    <row r="316" spans="1:67" s="78" customFormat="1" ht="14.25" customHeight="1" outlineLevel="1">
      <c r="A316" s="79">
        <v>21</v>
      </c>
      <c r="B316" s="119">
        <v>4</v>
      </c>
      <c r="C316" s="81">
        <v>41969</v>
      </c>
      <c r="D316" s="81" t="s">
        <v>16</v>
      </c>
      <c r="E316" s="81">
        <v>45987</v>
      </c>
      <c r="F316" s="81"/>
      <c r="G316" s="82"/>
      <c r="H316" s="82"/>
      <c r="I316" s="83">
        <v>-1399848148</v>
      </c>
      <c r="J316" s="84"/>
      <c r="K316" s="85"/>
      <c r="L316" s="86"/>
      <c r="M316" s="85"/>
      <c r="N316" s="83"/>
      <c r="O316" s="87"/>
      <c r="P316" s="76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</row>
    <row r="317" spans="1:67" s="19" customFormat="1" ht="14.25" customHeight="1">
      <c r="A317" s="43" t="s">
        <v>29</v>
      </c>
      <c r="B317" s="44"/>
      <c r="C317" s="45"/>
      <c r="D317" s="45"/>
      <c r="E317" s="45"/>
      <c r="F317" s="45"/>
      <c r="G317" s="45"/>
      <c r="H317" s="46"/>
      <c r="I317" s="46">
        <f>SUM(I272:I316)</f>
        <v>0</v>
      </c>
      <c r="J317" s="46"/>
      <c r="K317" s="47"/>
      <c r="L317" s="48"/>
      <c r="M317" s="47"/>
      <c r="O317" s="46"/>
      <c r="P317" s="18"/>
    </row>
    <row r="318" spans="1:67" s="20" customFormat="1" ht="14.25" hidden="1" customHeight="1" outlineLevel="1">
      <c r="A318" s="9">
        <v>24</v>
      </c>
      <c r="B318" s="10">
        <v>5.25</v>
      </c>
      <c r="C318" s="11">
        <v>42550</v>
      </c>
      <c r="D318" s="11">
        <v>42549</v>
      </c>
      <c r="E318" s="11">
        <v>42550</v>
      </c>
      <c r="F318" s="11">
        <v>44559</v>
      </c>
      <c r="G318" s="12">
        <v>200000000</v>
      </c>
      <c r="H318" s="12">
        <v>165270000</v>
      </c>
      <c r="I318" s="13">
        <v>123770000</v>
      </c>
      <c r="J318" s="14" t="s">
        <v>18</v>
      </c>
      <c r="K318" s="15">
        <v>99.92</v>
      </c>
      <c r="L318" s="16">
        <v>0</v>
      </c>
      <c r="M318" s="15"/>
      <c r="N318" s="13"/>
      <c r="O318" s="17">
        <v>0</v>
      </c>
      <c r="P318" s="18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</row>
    <row r="319" spans="1:67" s="20" customFormat="1" ht="14.25" hidden="1" customHeight="1" outlineLevel="1">
      <c r="A319" s="9">
        <v>24</v>
      </c>
      <c r="B319" s="10">
        <v>5.25</v>
      </c>
      <c r="C319" s="11">
        <v>42550</v>
      </c>
      <c r="D319" s="11">
        <v>42605</v>
      </c>
      <c r="E319" s="11">
        <v>42606</v>
      </c>
      <c r="F319" s="11">
        <v>44559</v>
      </c>
      <c r="G319" s="12">
        <v>200000000</v>
      </c>
      <c r="H319" s="12">
        <v>316200000</v>
      </c>
      <c r="I319" s="13">
        <v>204200000</v>
      </c>
      <c r="J319" s="14" t="s">
        <v>18</v>
      </c>
      <c r="K319" s="15">
        <v>100.66</v>
      </c>
      <c r="L319" s="16">
        <v>0.8</v>
      </c>
      <c r="M319" s="15"/>
      <c r="N319" s="13"/>
      <c r="O319" s="17">
        <v>0</v>
      </c>
      <c r="P319" s="18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</row>
    <row r="320" spans="1:67" s="20" customFormat="1" ht="14.25" hidden="1" customHeight="1" outlineLevel="1">
      <c r="A320" s="9">
        <v>24</v>
      </c>
      <c r="B320" s="10">
        <v>5.25</v>
      </c>
      <c r="C320" s="11">
        <v>42550</v>
      </c>
      <c r="D320" s="11">
        <v>42668</v>
      </c>
      <c r="E320" s="11">
        <v>42669</v>
      </c>
      <c r="F320" s="11">
        <v>44559</v>
      </c>
      <c r="G320" s="12">
        <v>125000000</v>
      </c>
      <c r="H320" s="12">
        <v>167630000</v>
      </c>
      <c r="I320" s="13">
        <v>42630000</v>
      </c>
      <c r="J320" s="14" t="s">
        <v>18</v>
      </c>
      <c r="K320" s="15">
        <v>101.61</v>
      </c>
      <c r="L320" s="16">
        <v>1.71</v>
      </c>
      <c r="M320" s="15"/>
      <c r="N320" s="13"/>
      <c r="O320" s="17">
        <v>0</v>
      </c>
      <c r="P320" s="18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</row>
    <row r="321" spans="1:67" s="20" customFormat="1" ht="14.25" hidden="1" customHeight="1" outlineLevel="1">
      <c r="A321" s="9">
        <v>24</v>
      </c>
      <c r="B321" s="10">
        <v>5.25</v>
      </c>
      <c r="C321" s="11">
        <v>42550</v>
      </c>
      <c r="D321" s="11">
        <v>42731</v>
      </c>
      <c r="E321" s="11">
        <v>42732</v>
      </c>
      <c r="F321" s="11">
        <v>44559</v>
      </c>
      <c r="G321" s="12">
        <v>125000000</v>
      </c>
      <c r="H321" s="12">
        <v>308650000</v>
      </c>
      <c r="I321" s="13">
        <v>203650000</v>
      </c>
      <c r="J321" s="14" t="s">
        <v>18</v>
      </c>
      <c r="K321" s="15">
        <v>102.45</v>
      </c>
      <c r="L321" s="16">
        <v>2.61</v>
      </c>
      <c r="M321" s="15"/>
      <c r="N321" s="13"/>
      <c r="O321" s="17">
        <v>0</v>
      </c>
      <c r="P321" s="18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</row>
    <row r="322" spans="1:67" s="20" customFormat="1" ht="14.25" hidden="1" customHeight="1" outlineLevel="1">
      <c r="A322" s="9">
        <v>24</v>
      </c>
      <c r="B322" s="10">
        <v>5.25</v>
      </c>
      <c r="C322" s="11">
        <v>42550</v>
      </c>
      <c r="D322" s="11">
        <v>42787</v>
      </c>
      <c r="E322" s="11">
        <v>42788</v>
      </c>
      <c r="F322" s="11">
        <v>44559</v>
      </c>
      <c r="G322" s="12">
        <v>125000000</v>
      </c>
      <c r="H322" s="12">
        <v>367060000</v>
      </c>
      <c r="I322" s="13">
        <v>125640000</v>
      </c>
      <c r="J322" s="14" t="s">
        <v>18</v>
      </c>
      <c r="K322" s="15">
        <v>101.4</v>
      </c>
      <c r="L322" s="16">
        <v>0.79</v>
      </c>
      <c r="M322" s="15"/>
      <c r="N322" s="13"/>
      <c r="O322" s="17">
        <v>0</v>
      </c>
      <c r="P322" s="18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</row>
    <row r="323" spans="1:67" s="20" customFormat="1" ht="14.25" hidden="1" customHeight="1" outlineLevel="1">
      <c r="A323" s="9">
        <v>24</v>
      </c>
      <c r="B323" s="10">
        <v>5.25</v>
      </c>
      <c r="C323" s="11">
        <v>42550</v>
      </c>
      <c r="D323" s="11">
        <v>42850</v>
      </c>
      <c r="E323" s="11">
        <v>42851</v>
      </c>
      <c r="F323" s="11">
        <v>44559</v>
      </c>
      <c r="G323" s="12">
        <v>125000000</v>
      </c>
      <c r="H323" s="12">
        <v>391050000</v>
      </c>
      <c r="I323" s="13">
        <v>128070000</v>
      </c>
      <c r="J323" s="14" t="s">
        <v>18</v>
      </c>
      <c r="K323" s="15">
        <v>103.79</v>
      </c>
      <c r="L323" s="16">
        <v>1.7</v>
      </c>
      <c r="M323" s="15"/>
      <c r="N323" s="13"/>
      <c r="O323" s="17">
        <v>0</v>
      </c>
      <c r="P323" s="18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</row>
    <row r="324" spans="1:67" s="20" customFormat="1" ht="14.25" hidden="1" customHeight="1" outlineLevel="1">
      <c r="A324" s="9">
        <v>24</v>
      </c>
      <c r="B324" s="10">
        <v>5.25</v>
      </c>
      <c r="C324" s="11">
        <v>42550</v>
      </c>
      <c r="D324" s="11">
        <v>42935</v>
      </c>
      <c r="E324" s="11">
        <v>42937</v>
      </c>
      <c r="F324" s="11">
        <v>44559</v>
      </c>
      <c r="G324" s="12">
        <v>375000000</v>
      </c>
      <c r="H324" s="12">
        <v>808960000</v>
      </c>
      <c r="I324" s="13">
        <v>374190000</v>
      </c>
      <c r="J324" s="14" t="s">
        <v>18</v>
      </c>
      <c r="K324" s="15">
        <v>109.01</v>
      </c>
      <c r="L324" s="16">
        <v>0.32</v>
      </c>
      <c r="M324" s="15"/>
      <c r="N324" s="13"/>
      <c r="O324" s="17">
        <v>0</v>
      </c>
      <c r="P324" s="18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</row>
    <row r="325" spans="1:67" s="20" customFormat="1" ht="14.25" hidden="1" customHeight="1" outlineLevel="1">
      <c r="A325" s="9">
        <v>24</v>
      </c>
      <c r="B325" s="10">
        <v>5.25</v>
      </c>
      <c r="C325" s="11">
        <v>42550</v>
      </c>
      <c r="D325" s="11">
        <v>42997</v>
      </c>
      <c r="E325" s="11">
        <v>42998</v>
      </c>
      <c r="F325" s="11">
        <v>44559</v>
      </c>
      <c r="G325" s="12">
        <v>375000000</v>
      </c>
      <c r="H325" s="12">
        <v>1055700000</v>
      </c>
      <c r="I325" s="13">
        <v>518880000</v>
      </c>
      <c r="J325" s="14" t="s">
        <v>18</v>
      </c>
      <c r="K325" s="15">
        <v>111.83</v>
      </c>
      <c r="L325" s="16">
        <v>1.19</v>
      </c>
      <c r="M325" s="15"/>
      <c r="N325" s="13"/>
      <c r="O325" s="17">
        <v>0</v>
      </c>
      <c r="P325" s="18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</row>
    <row r="326" spans="1:67" s="20" customFormat="1" ht="14.25" hidden="1" customHeight="1" outlineLevel="1">
      <c r="A326" s="9">
        <v>24</v>
      </c>
      <c r="B326" s="10">
        <v>5.25</v>
      </c>
      <c r="C326" s="11">
        <v>42550</v>
      </c>
      <c r="D326" s="11">
        <v>43060</v>
      </c>
      <c r="E326" s="11">
        <v>43061</v>
      </c>
      <c r="F326" s="11">
        <v>44559</v>
      </c>
      <c r="G326" s="12">
        <v>375000000</v>
      </c>
      <c r="H326" s="12">
        <v>498440000</v>
      </c>
      <c r="I326" s="13">
        <v>407280000</v>
      </c>
      <c r="J326" s="14" t="s">
        <v>18</v>
      </c>
      <c r="K326" s="15">
        <v>112.8</v>
      </c>
      <c r="L326" s="16">
        <v>2.09</v>
      </c>
      <c r="M326" s="15"/>
      <c r="N326" s="13"/>
      <c r="O326" s="17">
        <v>0</v>
      </c>
      <c r="P326" s="18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</row>
    <row r="327" spans="1:67" s="20" customFormat="1" ht="14.25" hidden="1" customHeight="1" outlineLevel="1">
      <c r="A327" s="9">
        <v>24</v>
      </c>
      <c r="B327" s="10">
        <v>5.25</v>
      </c>
      <c r="C327" s="11">
        <v>42550</v>
      </c>
      <c r="D327" s="11">
        <v>43291</v>
      </c>
      <c r="E327" s="11">
        <v>43292</v>
      </c>
      <c r="F327" s="11">
        <v>44559</v>
      </c>
      <c r="G327" s="12">
        <v>325000000</v>
      </c>
      <c r="H327" s="12">
        <v>815770000</v>
      </c>
      <c r="I327" s="13">
        <v>344020000</v>
      </c>
      <c r="J327" s="14" t="s">
        <v>18</v>
      </c>
      <c r="K327" s="15">
        <v>110.42</v>
      </c>
      <c r="L327" s="16">
        <v>0.17</v>
      </c>
      <c r="M327" s="15"/>
      <c r="N327" s="13"/>
      <c r="O327" s="17">
        <v>0</v>
      </c>
      <c r="P327" s="18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</row>
    <row r="328" spans="1:67" s="20" customFormat="1" ht="14.25" hidden="1" customHeight="1" outlineLevel="1">
      <c r="A328" s="9">
        <v>24</v>
      </c>
      <c r="B328" s="10">
        <v>5.25</v>
      </c>
      <c r="C328" s="11">
        <v>42550</v>
      </c>
      <c r="D328" s="11">
        <v>43354</v>
      </c>
      <c r="E328" s="11">
        <v>43355</v>
      </c>
      <c r="F328" s="11">
        <v>44559</v>
      </c>
      <c r="G328" s="12">
        <v>325000000</v>
      </c>
      <c r="H328" s="12">
        <v>556030000</v>
      </c>
      <c r="I328" s="13">
        <v>325000000</v>
      </c>
      <c r="J328" s="14" t="s">
        <v>18</v>
      </c>
      <c r="K328" s="15">
        <v>108.76</v>
      </c>
      <c r="L328" s="16">
        <v>1.08</v>
      </c>
      <c r="M328" s="15"/>
      <c r="N328" s="13"/>
      <c r="O328" s="17">
        <v>0.85929999999999995</v>
      </c>
      <c r="P328" s="18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</row>
    <row r="329" spans="1:67" s="20" customFormat="1" ht="14.25" hidden="1" customHeight="1" outlineLevel="1">
      <c r="A329" s="9">
        <v>24</v>
      </c>
      <c r="B329" s="10">
        <v>5.25</v>
      </c>
      <c r="C329" s="11">
        <v>42550</v>
      </c>
      <c r="D329" s="11">
        <v>43417</v>
      </c>
      <c r="E329" s="11">
        <v>43418</v>
      </c>
      <c r="F329" s="11">
        <v>44559</v>
      </c>
      <c r="G329" s="12">
        <v>325000000</v>
      </c>
      <c r="H329" s="12">
        <v>900250000</v>
      </c>
      <c r="I329" s="13">
        <v>344120000</v>
      </c>
      <c r="J329" s="14" t="s">
        <v>18</v>
      </c>
      <c r="K329" s="15">
        <v>109.98</v>
      </c>
      <c r="L329" s="16">
        <v>1.98</v>
      </c>
      <c r="M329" s="15"/>
      <c r="N329" s="13"/>
      <c r="O329" s="17">
        <v>0</v>
      </c>
      <c r="P329" s="18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</row>
    <row r="330" spans="1:67" s="20" customFormat="1" ht="14.25" hidden="1" customHeight="1" outlineLevel="1">
      <c r="A330" s="9">
        <v>24</v>
      </c>
      <c r="B330" s="10">
        <v>5.25</v>
      </c>
      <c r="C330" s="11">
        <v>42550</v>
      </c>
      <c r="D330" s="11">
        <v>43424</v>
      </c>
      <c r="E330" s="11">
        <v>43427</v>
      </c>
      <c r="F330" s="11">
        <v>44559</v>
      </c>
      <c r="G330" s="12">
        <v>1400000000</v>
      </c>
      <c r="H330" s="12">
        <v>4311300000</v>
      </c>
      <c r="I330" s="13">
        <v>2800000000</v>
      </c>
      <c r="J330" s="13">
        <v>2580090000</v>
      </c>
      <c r="K330" s="15">
        <v>110.26</v>
      </c>
      <c r="L330" s="16">
        <v>2.11</v>
      </c>
      <c r="M330" s="15"/>
      <c r="N330" s="13"/>
      <c r="O330" s="17">
        <v>0.8014</v>
      </c>
      <c r="P330" s="18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</row>
    <row r="331" spans="1:67" s="20" customFormat="1" ht="14.25" hidden="1" customHeight="1" outlineLevel="1">
      <c r="A331" s="9">
        <v>24</v>
      </c>
      <c r="B331" s="10">
        <v>5.25</v>
      </c>
      <c r="C331" s="11">
        <v>42550</v>
      </c>
      <c r="D331" s="11">
        <v>43480</v>
      </c>
      <c r="E331" s="11">
        <v>43481</v>
      </c>
      <c r="F331" s="11">
        <v>44559</v>
      </c>
      <c r="G331" s="12">
        <v>325000000</v>
      </c>
      <c r="H331" s="12">
        <v>1181430000</v>
      </c>
      <c r="I331" s="13">
        <v>650000000</v>
      </c>
      <c r="J331" s="14" t="s">
        <v>18</v>
      </c>
      <c r="K331" s="15">
        <v>108.77</v>
      </c>
      <c r="L331" s="16">
        <v>0.26</v>
      </c>
      <c r="M331" s="15"/>
      <c r="N331" s="13"/>
      <c r="O331" s="17">
        <v>0.65110000000000001</v>
      </c>
      <c r="P331" s="18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</row>
    <row r="332" spans="1:67" s="20" customFormat="1" ht="14.25" hidden="1" customHeight="1" outlineLevel="1">
      <c r="A332" s="9">
        <v>24</v>
      </c>
      <c r="B332" s="10">
        <v>5.25</v>
      </c>
      <c r="C332" s="11">
        <v>42550</v>
      </c>
      <c r="D332" s="11">
        <v>43536</v>
      </c>
      <c r="E332" s="11">
        <v>43537</v>
      </c>
      <c r="F332" s="11">
        <v>44559</v>
      </c>
      <c r="G332" s="12">
        <v>325000000</v>
      </c>
      <c r="H332" s="12">
        <v>634540000</v>
      </c>
      <c r="I332" s="13">
        <v>355540000</v>
      </c>
      <c r="J332" s="14" t="s">
        <v>18</v>
      </c>
      <c r="K332" s="15">
        <v>109.14</v>
      </c>
      <c r="L332" s="16">
        <v>1.07</v>
      </c>
      <c r="M332" s="15"/>
      <c r="N332" s="13"/>
      <c r="O332" s="17">
        <v>0</v>
      </c>
      <c r="P332" s="18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</row>
    <row r="333" spans="1:67" s="20" customFormat="1" ht="14.25" hidden="1" customHeight="1" outlineLevel="1">
      <c r="A333" s="9">
        <v>24</v>
      </c>
      <c r="B333" s="10">
        <v>5.25</v>
      </c>
      <c r="C333" s="11">
        <v>42550</v>
      </c>
      <c r="D333" s="11">
        <v>43599</v>
      </c>
      <c r="E333" s="11">
        <v>43600</v>
      </c>
      <c r="F333" s="11">
        <v>44559</v>
      </c>
      <c r="G333" s="12">
        <v>162500000</v>
      </c>
      <c r="H333" s="12">
        <v>229060000</v>
      </c>
      <c r="I333" s="13">
        <v>46060000</v>
      </c>
      <c r="J333" s="14" t="s">
        <v>18</v>
      </c>
      <c r="K333" s="15">
        <v>109.83</v>
      </c>
      <c r="L333" s="16">
        <v>1.98</v>
      </c>
      <c r="M333" s="15"/>
      <c r="N333" s="13"/>
      <c r="O333" s="17">
        <v>0</v>
      </c>
      <c r="P333" s="18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</row>
    <row r="334" spans="1:67" s="20" customFormat="1" ht="14.25" hidden="1" customHeight="1" outlineLevel="2">
      <c r="A334" s="26">
        <v>24</v>
      </c>
      <c r="B334" s="27">
        <v>5.25</v>
      </c>
      <c r="C334" s="28">
        <v>42550</v>
      </c>
      <c r="D334" s="28" t="s">
        <v>15</v>
      </c>
      <c r="E334" s="28">
        <v>43857</v>
      </c>
      <c r="F334" s="28"/>
      <c r="G334" s="29"/>
      <c r="H334" s="29"/>
      <c r="I334" s="30">
        <v>-617396098</v>
      </c>
      <c r="J334" s="31"/>
      <c r="K334" s="32"/>
      <c r="L334" s="33"/>
      <c r="M334" s="32"/>
      <c r="N334" s="30"/>
      <c r="O334" s="34"/>
      <c r="P334" s="18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</row>
    <row r="335" spans="1:67" s="20" customFormat="1" ht="14.25" hidden="1" customHeight="1" outlineLevel="2">
      <c r="A335" s="26">
        <v>24</v>
      </c>
      <c r="B335" s="27">
        <v>5.25</v>
      </c>
      <c r="C335" s="28">
        <v>42550</v>
      </c>
      <c r="D335" s="28" t="s">
        <v>15</v>
      </c>
      <c r="E335" s="28">
        <v>43991</v>
      </c>
      <c r="F335" s="28"/>
      <c r="G335" s="29"/>
      <c r="H335" s="29"/>
      <c r="I335" s="30">
        <v>-274579471</v>
      </c>
      <c r="J335" s="31"/>
      <c r="K335" s="32"/>
      <c r="L335" s="33"/>
      <c r="M335" s="32"/>
      <c r="N335" s="30"/>
      <c r="O335" s="34"/>
      <c r="P335" s="18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</row>
    <row r="336" spans="1:67" s="20" customFormat="1" ht="14.25" hidden="1" customHeight="1" outlineLevel="2">
      <c r="A336" s="26">
        <v>24</v>
      </c>
      <c r="B336" s="27">
        <v>5.25</v>
      </c>
      <c r="C336" s="28">
        <v>42550</v>
      </c>
      <c r="D336" s="28" t="s">
        <v>15</v>
      </c>
      <c r="E336" s="28">
        <v>44040</v>
      </c>
      <c r="F336" s="28"/>
      <c r="G336" s="29"/>
      <c r="H336" s="29"/>
      <c r="I336" s="30">
        <v>-485955855</v>
      </c>
      <c r="J336" s="31"/>
      <c r="K336" s="32"/>
      <c r="L336" s="33"/>
      <c r="M336" s="32"/>
      <c r="N336" s="30"/>
      <c r="O336" s="34"/>
      <c r="P336" s="18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</row>
    <row r="337" spans="1:67" s="20" customFormat="1" ht="14.25" hidden="1" customHeight="1" outlineLevel="2">
      <c r="A337" s="26">
        <v>24</v>
      </c>
      <c r="B337" s="27">
        <v>5.25</v>
      </c>
      <c r="C337" s="28">
        <v>42550</v>
      </c>
      <c r="D337" s="28" t="s">
        <v>15</v>
      </c>
      <c r="E337" s="28">
        <v>44118</v>
      </c>
      <c r="F337" s="28"/>
      <c r="G337" s="29"/>
      <c r="H337" s="29"/>
      <c r="I337" s="30">
        <v>-108459642</v>
      </c>
      <c r="J337" s="31"/>
      <c r="K337" s="32"/>
      <c r="L337" s="33"/>
      <c r="M337" s="32"/>
      <c r="N337" s="30"/>
      <c r="O337" s="34"/>
      <c r="P337" s="18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</row>
    <row r="338" spans="1:67" s="20" customFormat="1" ht="14.25" hidden="1" customHeight="1" outlineLevel="2">
      <c r="A338" s="26">
        <v>24</v>
      </c>
      <c r="B338" s="27">
        <v>5.25</v>
      </c>
      <c r="C338" s="28">
        <v>42550</v>
      </c>
      <c r="D338" s="28" t="s">
        <v>15</v>
      </c>
      <c r="E338" s="28">
        <v>44132</v>
      </c>
      <c r="F338" s="28"/>
      <c r="G338" s="29"/>
      <c r="H338" s="29"/>
      <c r="I338" s="30">
        <v>-196897672</v>
      </c>
      <c r="J338" s="31"/>
      <c r="K338" s="32"/>
      <c r="L338" s="33"/>
      <c r="M338" s="32"/>
      <c r="N338" s="30"/>
      <c r="O338" s="34"/>
      <c r="P338" s="18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</row>
    <row r="339" spans="1:67" s="20" customFormat="1" ht="14.25" hidden="1" customHeight="1" outlineLevel="2">
      <c r="A339" s="26">
        <v>24</v>
      </c>
      <c r="B339" s="27">
        <v>5.25</v>
      </c>
      <c r="C339" s="28">
        <v>42550</v>
      </c>
      <c r="D339" s="28" t="s">
        <v>15</v>
      </c>
      <c r="E339" s="28">
        <v>44160</v>
      </c>
      <c r="F339" s="28"/>
      <c r="G339" s="29"/>
      <c r="H339" s="29"/>
      <c r="I339" s="30">
        <v>-196953304</v>
      </c>
      <c r="J339" s="31"/>
      <c r="K339" s="32"/>
      <c r="L339" s="33"/>
      <c r="M339" s="32"/>
      <c r="N339" s="30"/>
      <c r="O339" s="34"/>
      <c r="P339" s="18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</row>
    <row r="340" spans="1:67" s="20" customFormat="1" ht="14.25" hidden="1" customHeight="1" outlineLevel="2">
      <c r="A340" s="26">
        <v>24</v>
      </c>
      <c r="B340" s="27">
        <v>5.25</v>
      </c>
      <c r="C340" s="28">
        <v>42550</v>
      </c>
      <c r="D340" s="28" t="s">
        <v>15</v>
      </c>
      <c r="E340" s="28">
        <v>44174</v>
      </c>
      <c r="F340" s="28"/>
      <c r="G340" s="29"/>
      <c r="H340" s="29"/>
      <c r="I340" s="30">
        <v>-117283637</v>
      </c>
      <c r="J340" s="31"/>
      <c r="K340" s="32"/>
      <c r="L340" s="33"/>
      <c r="M340" s="32"/>
      <c r="N340" s="30"/>
      <c r="O340" s="34"/>
      <c r="P340" s="18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</row>
    <row r="341" spans="1:67" s="20" customFormat="1" ht="14.25" hidden="1" customHeight="1" outlineLevel="2">
      <c r="A341" s="26">
        <v>24</v>
      </c>
      <c r="B341" s="27">
        <v>5.25</v>
      </c>
      <c r="C341" s="28">
        <v>42550</v>
      </c>
      <c r="D341" s="28" t="s">
        <v>15</v>
      </c>
      <c r="E341" s="28">
        <v>44188</v>
      </c>
      <c r="F341" s="28"/>
      <c r="G341" s="29"/>
      <c r="H341" s="29"/>
      <c r="I341" s="30">
        <v>-159513129</v>
      </c>
      <c r="J341" s="31"/>
      <c r="K341" s="32"/>
      <c r="L341" s="33"/>
      <c r="M341" s="32"/>
      <c r="N341" s="30"/>
      <c r="O341" s="34"/>
      <c r="P341" s="18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</row>
    <row r="342" spans="1:67" s="20" customFormat="1" ht="14.25" hidden="1" customHeight="1" outlineLevel="2">
      <c r="A342" s="26">
        <v>24</v>
      </c>
      <c r="B342" s="27">
        <v>5.25</v>
      </c>
      <c r="C342" s="28">
        <v>42550</v>
      </c>
      <c r="D342" s="28" t="s">
        <v>15</v>
      </c>
      <c r="E342" s="28">
        <v>44216</v>
      </c>
      <c r="F342" s="28"/>
      <c r="G342" s="29"/>
      <c r="H342" s="29"/>
      <c r="I342" s="30">
        <v>-35189149</v>
      </c>
      <c r="J342" s="31"/>
      <c r="K342" s="32"/>
      <c r="L342" s="33"/>
      <c r="M342" s="32"/>
      <c r="N342" s="30"/>
      <c r="O342" s="34"/>
      <c r="P342" s="18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</row>
    <row r="343" spans="1:67" s="20" customFormat="1" ht="14.25" hidden="1" customHeight="1" outlineLevel="2">
      <c r="A343" s="26">
        <v>24</v>
      </c>
      <c r="B343" s="27">
        <v>5.25</v>
      </c>
      <c r="C343" s="28">
        <v>42550</v>
      </c>
      <c r="D343" s="28" t="s">
        <v>15</v>
      </c>
      <c r="E343" s="28">
        <v>44237</v>
      </c>
      <c r="F343" s="28"/>
      <c r="G343" s="29"/>
      <c r="H343" s="29"/>
      <c r="I343" s="30">
        <v>-11700000</v>
      </c>
      <c r="J343" s="31"/>
      <c r="K343" s="32"/>
      <c r="L343" s="33"/>
      <c r="M343" s="32"/>
      <c r="N343" s="30"/>
      <c r="O343" s="34"/>
      <c r="P343" s="18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</row>
    <row r="344" spans="1:67" s="20" customFormat="1" ht="14.25" hidden="1" customHeight="1" outlineLevel="2">
      <c r="A344" s="26">
        <v>24</v>
      </c>
      <c r="B344" s="27">
        <v>5.25</v>
      </c>
      <c r="C344" s="28">
        <v>42550</v>
      </c>
      <c r="D344" s="28" t="s">
        <v>15</v>
      </c>
      <c r="E344" s="28">
        <v>44272</v>
      </c>
      <c r="F344" s="28"/>
      <c r="G344" s="29"/>
      <c r="H344" s="29"/>
      <c r="I344" s="30">
        <v>-3421665</v>
      </c>
      <c r="J344" s="31"/>
      <c r="K344" s="32"/>
      <c r="L344" s="33"/>
      <c r="M344" s="32"/>
      <c r="N344" s="30"/>
      <c r="O344" s="34"/>
      <c r="P344" s="18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</row>
    <row r="345" spans="1:67" s="20" customFormat="1" ht="14.25" hidden="1" customHeight="1" outlineLevel="2">
      <c r="A345" s="26">
        <v>24</v>
      </c>
      <c r="B345" s="27">
        <v>5.25</v>
      </c>
      <c r="C345" s="28">
        <v>42550</v>
      </c>
      <c r="D345" s="28" t="s">
        <v>15</v>
      </c>
      <c r="E345" s="28">
        <v>44307</v>
      </c>
      <c r="F345" s="28"/>
      <c r="G345" s="29"/>
      <c r="H345" s="29"/>
      <c r="I345" s="30">
        <v>-116080542</v>
      </c>
      <c r="J345" s="31"/>
      <c r="K345" s="32"/>
      <c r="L345" s="33"/>
      <c r="M345" s="32"/>
      <c r="N345" s="30"/>
      <c r="O345" s="34"/>
      <c r="P345" s="18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</row>
    <row r="346" spans="1:67" s="20" customFormat="1" ht="14.25" hidden="1" customHeight="1" outlineLevel="2">
      <c r="A346" s="26">
        <v>24</v>
      </c>
      <c r="B346" s="27">
        <v>5.25</v>
      </c>
      <c r="C346" s="28">
        <v>42550</v>
      </c>
      <c r="D346" s="28" t="s">
        <v>15</v>
      </c>
      <c r="E346" s="28">
        <v>44314</v>
      </c>
      <c r="F346" s="28"/>
      <c r="G346" s="29"/>
      <c r="H346" s="29"/>
      <c r="I346" s="30">
        <v>-295955</v>
      </c>
      <c r="J346" s="31"/>
      <c r="K346" s="32"/>
      <c r="L346" s="33"/>
      <c r="M346" s="32"/>
      <c r="N346" s="30"/>
      <c r="O346" s="34"/>
      <c r="P346" s="18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</row>
    <row r="347" spans="1:67" s="20" customFormat="1" ht="14.25" hidden="1" customHeight="1" outlineLevel="2">
      <c r="A347" s="26">
        <v>24</v>
      </c>
      <c r="B347" s="27">
        <v>5.25</v>
      </c>
      <c r="C347" s="28">
        <v>42550</v>
      </c>
      <c r="D347" s="28" t="s">
        <v>15</v>
      </c>
      <c r="E347" s="28">
        <v>44329</v>
      </c>
      <c r="F347" s="28"/>
      <c r="G347" s="29"/>
      <c r="H347" s="29"/>
      <c r="I347" s="30">
        <v>-27877838</v>
      </c>
      <c r="J347" s="31"/>
      <c r="K347" s="32"/>
      <c r="L347" s="33"/>
      <c r="M347" s="32"/>
      <c r="N347" s="30"/>
      <c r="O347" s="34"/>
      <c r="P347" s="18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</row>
    <row r="348" spans="1:67" s="20" customFormat="1" ht="14.25" hidden="1" customHeight="1" outlineLevel="2">
      <c r="A348" s="26">
        <v>24</v>
      </c>
      <c r="B348" s="27">
        <v>5.25</v>
      </c>
      <c r="C348" s="28">
        <v>42550</v>
      </c>
      <c r="D348" s="28" t="s">
        <v>15</v>
      </c>
      <c r="E348" s="28">
        <v>44363</v>
      </c>
      <c r="F348" s="28"/>
      <c r="G348" s="29"/>
      <c r="H348" s="29"/>
      <c r="I348" s="30">
        <v>-98717601</v>
      </c>
      <c r="J348" s="31"/>
      <c r="K348" s="32"/>
      <c r="L348" s="33"/>
      <c r="M348" s="32"/>
      <c r="N348" s="30"/>
      <c r="O348" s="34"/>
      <c r="P348" s="18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</row>
    <row r="349" spans="1:67" s="20" customFormat="1" ht="14.25" hidden="1" customHeight="1" outlineLevel="2">
      <c r="A349" s="26">
        <v>24</v>
      </c>
      <c r="B349" s="27">
        <v>5.25</v>
      </c>
      <c r="C349" s="28">
        <v>42550</v>
      </c>
      <c r="D349" s="28" t="s">
        <v>15</v>
      </c>
      <c r="E349" s="28">
        <v>44377</v>
      </c>
      <c r="F349" s="28"/>
      <c r="G349" s="29"/>
      <c r="H349" s="29"/>
      <c r="I349" s="30">
        <v>-178703</v>
      </c>
      <c r="J349" s="31"/>
      <c r="K349" s="32"/>
      <c r="L349" s="33"/>
      <c r="M349" s="32"/>
      <c r="N349" s="30"/>
      <c r="O349" s="34"/>
      <c r="P349" s="18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</row>
    <row r="350" spans="1:67" s="20" customFormat="1" ht="14.25" hidden="1" customHeight="1" outlineLevel="2">
      <c r="A350" s="26">
        <v>24</v>
      </c>
      <c r="B350" s="27">
        <v>5.25</v>
      </c>
      <c r="C350" s="28">
        <v>42550</v>
      </c>
      <c r="D350" s="28" t="s">
        <v>15</v>
      </c>
      <c r="E350" s="28">
        <v>44398</v>
      </c>
      <c r="F350" s="28"/>
      <c r="G350" s="29"/>
      <c r="H350" s="29"/>
      <c r="I350" s="30">
        <v>-379938</v>
      </c>
      <c r="J350" s="31"/>
      <c r="K350" s="32"/>
      <c r="L350" s="33"/>
      <c r="M350" s="32"/>
      <c r="N350" s="30"/>
      <c r="O350" s="34"/>
      <c r="P350" s="18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</row>
    <row r="351" spans="1:67" s="20" customFormat="1" ht="14.25" hidden="1" customHeight="1" outlineLevel="2">
      <c r="A351" s="26">
        <v>24</v>
      </c>
      <c r="B351" s="27">
        <v>5.25</v>
      </c>
      <c r="C351" s="28">
        <v>42550</v>
      </c>
      <c r="D351" s="28" t="s">
        <v>15</v>
      </c>
      <c r="E351" s="28">
        <v>44426</v>
      </c>
      <c r="F351" s="28"/>
      <c r="G351" s="29"/>
      <c r="H351" s="29"/>
      <c r="I351" s="30">
        <v>-131844550</v>
      </c>
      <c r="J351" s="31"/>
      <c r="K351" s="32"/>
      <c r="L351" s="33"/>
      <c r="M351" s="32"/>
      <c r="N351" s="30"/>
      <c r="O351" s="34"/>
      <c r="P351" s="18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</row>
    <row r="352" spans="1:67" s="20" customFormat="1" ht="14.25" hidden="1" customHeight="1" outlineLevel="2">
      <c r="A352" s="26">
        <v>24</v>
      </c>
      <c r="B352" s="27">
        <v>5.25</v>
      </c>
      <c r="C352" s="28">
        <v>42550</v>
      </c>
      <c r="D352" s="28" t="s">
        <v>15</v>
      </c>
      <c r="E352" s="28">
        <v>44432</v>
      </c>
      <c r="F352" s="28"/>
      <c r="G352" s="29"/>
      <c r="H352" s="29"/>
      <c r="I352" s="30">
        <v>-10466795</v>
      </c>
      <c r="J352" s="31"/>
      <c r="K352" s="32"/>
      <c r="L352" s="33"/>
      <c r="M352" s="32"/>
      <c r="N352" s="30"/>
      <c r="O352" s="34"/>
      <c r="P352" s="18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</row>
    <row r="353" spans="1:67" s="20" customFormat="1" ht="14.25" hidden="1" customHeight="1" outlineLevel="2">
      <c r="A353" s="26">
        <v>24</v>
      </c>
      <c r="B353" s="27">
        <v>5.25</v>
      </c>
      <c r="C353" s="28">
        <v>42550</v>
      </c>
      <c r="D353" s="28" t="s">
        <v>15</v>
      </c>
      <c r="E353" s="28">
        <v>44440</v>
      </c>
      <c r="F353" s="28"/>
      <c r="G353" s="29"/>
      <c r="H353" s="29"/>
      <c r="I353" s="30">
        <v>-100000000</v>
      </c>
      <c r="J353" s="31"/>
      <c r="K353" s="32"/>
      <c r="L353" s="33"/>
      <c r="M353" s="32"/>
      <c r="N353" s="30"/>
      <c r="O353" s="34"/>
      <c r="P353" s="18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</row>
    <row r="354" spans="1:67" s="20" customFormat="1" ht="14.25" hidden="1" customHeight="1" outlineLevel="2">
      <c r="A354" s="26">
        <v>24</v>
      </c>
      <c r="B354" s="27">
        <v>5.25</v>
      </c>
      <c r="C354" s="28">
        <v>42550</v>
      </c>
      <c r="D354" s="28" t="s">
        <v>15</v>
      </c>
      <c r="E354" s="28">
        <v>44461</v>
      </c>
      <c r="F354" s="28"/>
      <c r="G354" s="29"/>
      <c r="H354" s="29"/>
      <c r="I354" s="30">
        <v>-713778316</v>
      </c>
      <c r="J354" s="31"/>
      <c r="K354" s="32"/>
      <c r="L354" s="33"/>
      <c r="M354" s="32"/>
      <c r="N354" s="30"/>
      <c r="O354" s="34"/>
      <c r="P354" s="18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</row>
    <row r="355" spans="1:67" s="20" customFormat="1" ht="14.25" hidden="1" customHeight="1" outlineLevel="2">
      <c r="A355" s="26">
        <v>24</v>
      </c>
      <c r="B355" s="27">
        <v>5.25</v>
      </c>
      <c r="C355" s="28">
        <v>42550</v>
      </c>
      <c r="D355" s="28" t="s">
        <v>15</v>
      </c>
      <c r="E355" s="28">
        <v>44468</v>
      </c>
      <c r="F355" s="28"/>
      <c r="G355" s="29"/>
      <c r="H355" s="29"/>
      <c r="I355" s="30">
        <v>-50305880</v>
      </c>
      <c r="J355" s="31"/>
      <c r="K355" s="32"/>
      <c r="L355" s="33"/>
      <c r="M355" s="32"/>
      <c r="N355" s="30"/>
      <c r="O355" s="34"/>
      <c r="P355" s="18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</row>
    <row r="356" spans="1:67" s="78" customFormat="1" ht="14.25" hidden="1" customHeight="1" outlineLevel="2">
      <c r="A356" s="79">
        <v>24</v>
      </c>
      <c r="B356" s="80">
        <v>5.25</v>
      </c>
      <c r="C356" s="81">
        <v>42550</v>
      </c>
      <c r="D356" s="81" t="s">
        <v>15</v>
      </c>
      <c r="E356" s="81">
        <v>44470</v>
      </c>
      <c r="F356" s="81"/>
      <c r="G356" s="82"/>
      <c r="H356" s="82"/>
      <c r="I356" s="83">
        <v>-6695000</v>
      </c>
      <c r="J356" s="84"/>
      <c r="K356" s="85"/>
      <c r="L356" s="86"/>
      <c r="M356" s="85"/>
      <c r="N356" s="83"/>
      <c r="O356" s="87"/>
      <c r="P356" s="76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  <c r="AL356" s="77"/>
      <c r="AM356" s="77"/>
      <c r="AN356" s="77"/>
      <c r="AO356" s="77"/>
      <c r="AP356" s="77"/>
      <c r="AQ356" s="77"/>
      <c r="AR356" s="77"/>
      <c r="AS356" s="77"/>
      <c r="AT356" s="77"/>
      <c r="AU356" s="77"/>
      <c r="AV356" s="77"/>
      <c r="AW356" s="77"/>
      <c r="AX356" s="77"/>
      <c r="AY356" s="77"/>
      <c r="AZ356" s="77"/>
      <c r="BA356" s="77"/>
      <c r="BB356" s="77"/>
      <c r="BC356" s="77"/>
      <c r="BD356" s="77"/>
      <c r="BE356" s="77"/>
      <c r="BF356" s="77"/>
      <c r="BG356" s="77"/>
      <c r="BH356" s="77"/>
      <c r="BI356" s="77"/>
      <c r="BJ356" s="77"/>
      <c r="BK356" s="77"/>
      <c r="BL356" s="77"/>
      <c r="BM356" s="77"/>
      <c r="BN356" s="77"/>
      <c r="BO356" s="77"/>
    </row>
    <row r="357" spans="1:67" s="78" customFormat="1" ht="14.25" hidden="1" customHeight="1" outlineLevel="2">
      <c r="A357" s="79">
        <v>24</v>
      </c>
      <c r="B357" s="80">
        <v>5.25</v>
      </c>
      <c r="C357" s="81">
        <v>42550</v>
      </c>
      <c r="D357" s="81" t="s">
        <v>15</v>
      </c>
      <c r="E357" s="81">
        <v>44489</v>
      </c>
      <c r="F357" s="81"/>
      <c r="G357" s="82"/>
      <c r="H357" s="82"/>
      <c r="I357" s="83">
        <v>-4621653</v>
      </c>
      <c r="J357" s="84"/>
      <c r="K357" s="85"/>
      <c r="L357" s="86"/>
      <c r="M357" s="85"/>
      <c r="N357" s="83"/>
      <c r="O357" s="87"/>
      <c r="P357" s="76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  <c r="AK357" s="77"/>
      <c r="AL357" s="77"/>
      <c r="AM357" s="77"/>
      <c r="AN357" s="77"/>
      <c r="AO357" s="77"/>
      <c r="AP357" s="77"/>
      <c r="AQ357" s="77"/>
      <c r="AR357" s="77"/>
      <c r="AS357" s="77"/>
      <c r="AT357" s="77"/>
      <c r="AU357" s="77"/>
      <c r="AV357" s="77"/>
      <c r="AW357" s="77"/>
      <c r="AX357" s="77"/>
      <c r="AY357" s="77"/>
      <c r="AZ357" s="77"/>
      <c r="BA357" s="77"/>
      <c r="BB357" s="77"/>
      <c r="BC357" s="77"/>
      <c r="BD357" s="77"/>
      <c r="BE357" s="77"/>
      <c r="BF357" s="77"/>
      <c r="BG357" s="77"/>
      <c r="BH357" s="77"/>
      <c r="BI357" s="77"/>
      <c r="BJ357" s="77"/>
      <c r="BK357" s="77"/>
      <c r="BL357" s="77"/>
      <c r="BM357" s="77"/>
      <c r="BN357" s="77"/>
      <c r="BO357" s="77"/>
    </row>
    <row r="358" spans="1:67" s="78" customFormat="1" ht="14.25" hidden="1" customHeight="1" outlineLevel="2">
      <c r="A358" s="79">
        <v>24</v>
      </c>
      <c r="B358" s="80">
        <v>5.25</v>
      </c>
      <c r="C358" s="81">
        <v>42550</v>
      </c>
      <c r="D358" s="81" t="s">
        <v>15</v>
      </c>
      <c r="E358" s="81">
        <v>44496</v>
      </c>
      <c r="F358" s="81"/>
      <c r="G358" s="82"/>
      <c r="H358" s="82"/>
      <c r="I358" s="83">
        <v>-99672620</v>
      </c>
      <c r="J358" s="84"/>
      <c r="K358" s="85"/>
      <c r="L358" s="86"/>
      <c r="M358" s="85"/>
      <c r="N358" s="83"/>
      <c r="O358" s="87"/>
      <c r="P358" s="76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</row>
    <row r="359" spans="1:67" s="78" customFormat="1" ht="14.25" hidden="1" customHeight="1" outlineLevel="2">
      <c r="A359" s="79">
        <v>24</v>
      </c>
      <c r="B359" s="80">
        <v>5.25</v>
      </c>
      <c r="C359" s="81">
        <v>42550</v>
      </c>
      <c r="D359" s="81" t="s">
        <v>15</v>
      </c>
      <c r="E359" s="81">
        <v>44524</v>
      </c>
      <c r="F359" s="81"/>
      <c r="G359" s="82"/>
      <c r="H359" s="82"/>
      <c r="I359" s="83">
        <v>-509370460</v>
      </c>
      <c r="J359" s="84"/>
      <c r="K359" s="85"/>
      <c r="L359" s="86"/>
      <c r="M359" s="85"/>
      <c r="N359" s="83"/>
      <c r="O359" s="87"/>
      <c r="P359" s="76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</row>
    <row r="360" spans="1:67" s="78" customFormat="1" ht="14.25" hidden="1" customHeight="1" outlineLevel="2">
      <c r="A360" s="79">
        <v>24</v>
      </c>
      <c r="B360" s="80">
        <v>5.25</v>
      </c>
      <c r="C360" s="81">
        <v>42550</v>
      </c>
      <c r="D360" s="81" t="s">
        <v>15</v>
      </c>
      <c r="E360" s="81">
        <v>44545</v>
      </c>
      <c r="F360" s="81"/>
      <c r="G360" s="82"/>
      <c r="H360" s="82"/>
      <c r="I360" s="83">
        <v>-236002333</v>
      </c>
      <c r="J360" s="84"/>
      <c r="K360" s="85"/>
      <c r="L360" s="86"/>
      <c r="M360" s="85"/>
      <c r="N360" s="83"/>
      <c r="O360" s="87"/>
      <c r="P360" s="76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</row>
    <row r="361" spans="1:67" s="78" customFormat="1" ht="14.25" hidden="1" customHeight="1" outlineLevel="2">
      <c r="A361" s="79">
        <v>24</v>
      </c>
      <c r="B361" s="80">
        <v>5.25</v>
      </c>
      <c r="C361" s="81">
        <v>42550</v>
      </c>
      <c r="D361" s="81" t="s">
        <v>16</v>
      </c>
      <c r="E361" s="81">
        <v>44559</v>
      </c>
      <c r="F361" s="81"/>
      <c r="G361" s="82"/>
      <c r="H361" s="82"/>
      <c r="I361" s="83">
        <v>-2679412194</v>
      </c>
      <c r="J361" s="84"/>
      <c r="K361" s="85"/>
      <c r="L361" s="86"/>
      <c r="M361" s="85"/>
      <c r="N361" s="83"/>
      <c r="O361" s="87"/>
      <c r="P361" s="76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</row>
    <row r="362" spans="1:67" s="77" customFormat="1" ht="14.25" customHeight="1" collapsed="1">
      <c r="A362" s="35" t="s">
        <v>30</v>
      </c>
      <c r="B362" s="36"/>
      <c r="C362" s="37"/>
      <c r="D362" s="37" t="s">
        <v>23</v>
      </c>
      <c r="E362" s="37"/>
      <c r="F362" s="37"/>
      <c r="G362" s="37"/>
      <c r="H362" s="38"/>
      <c r="I362" s="39">
        <f>SUM(I318:I361)</f>
        <v>0</v>
      </c>
      <c r="J362" s="38"/>
      <c r="K362" s="40"/>
      <c r="L362" s="41"/>
      <c r="M362" s="40"/>
      <c r="N362" s="42"/>
      <c r="O362" s="38"/>
      <c r="P362" s="76"/>
    </row>
    <row r="363" spans="1:67" s="20" customFormat="1" ht="14.25" customHeight="1" outlineLevel="1">
      <c r="A363" s="9">
        <v>25</v>
      </c>
      <c r="B363" s="10">
        <v>2.9</v>
      </c>
      <c r="C363" s="11">
        <v>43124</v>
      </c>
      <c r="D363" s="11">
        <v>43123</v>
      </c>
      <c r="E363" s="11">
        <v>43124</v>
      </c>
      <c r="F363" s="11">
        <v>47688</v>
      </c>
      <c r="G363" s="12">
        <v>200000000</v>
      </c>
      <c r="H363" s="12">
        <v>379810000</v>
      </c>
      <c r="I363" s="13">
        <v>171810000</v>
      </c>
      <c r="J363" s="14" t="s">
        <v>18</v>
      </c>
      <c r="K363" s="15">
        <v>98.45</v>
      </c>
      <c r="L363" s="16">
        <v>0</v>
      </c>
      <c r="M363" s="15">
        <v>3.05</v>
      </c>
      <c r="N363" s="13">
        <v>11020000</v>
      </c>
      <c r="O363" s="17">
        <v>0</v>
      </c>
      <c r="P363" s="18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</row>
    <row r="364" spans="1:67" s="20" customFormat="1" ht="14.25" customHeight="1" outlineLevel="1">
      <c r="A364" s="9">
        <v>25</v>
      </c>
      <c r="B364" s="10">
        <v>2.9</v>
      </c>
      <c r="C364" s="11">
        <v>43124</v>
      </c>
      <c r="D364" s="11">
        <v>43179</v>
      </c>
      <c r="E364" s="11">
        <v>43180</v>
      </c>
      <c r="F364" s="11">
        <v>47688</v>
      </c>
      <c r="G364" s="12">
        <v>200000000</v>
      </c>
      <c r="H364" s="12">
        <v>339050000</v>
      </c>
      <c r="I364" s="13">
        <v>122250000</v>
      </c>
      <c r="J364" s="14" t="s">
        <v>18</v>
      </c>
      <c r="K364" s="15">
        <v>94.53</v>
      </c>
      <c r="L364" s="16">
        <v>0.45</v>
      </c>
      <c r="M364" s="15">
        <v>3.49</v>
      </c>
      <c r="N364" s="13">
        <v>2250000</v>
      </c>
      <c r="O364" s="17">
        <v>0</v>
      </c>
      <c r="P364" s="18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</row>
    <row r="365" spans="1:67" s="20" customFormat="1" ht="14.25" customHeight="1" outlineLevel="1">
      <c r="A365" s="9">
        <v>25</v>
      </c>
      <c r="B365" s="10">
        <v>2.9</v>
      </c>
      <c r="C365" s="11">
        <v>43124</v>
      </c>
      <c r="D365" s="11">
        <v>43249</v>
      </c>
      <c r="E365" s="11">
        <v>43250</v>
      </c>
      <c r="F365" s="11">
        <v>47688</v>
      </c>
      <c r="G365" s="12">
        <v>500000000</v>
      </c>
      <c r="H365" s="12">
        <v>1595730000</v>
      </c>
      <c r="I365" s="13">
        <v>762230000</v>
      </c>
      <c r="J365" s="14" t="s">
        <v>18</v>
      </c>
      <c r="K365" s="15">
        <v>94.16</v>
      </c>
      <c r="L365" s="16">
        <v>1.01</v>
      </c>
      <c r="M365" s="15">
        <v>3.6</v>
      </c>
      <c r="N365" s="13">
        <v>680000</v>
      </c>
      <c r="O365" s="17">
        <v>0</v>
      </c>
      <c r="P365" s="18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</row>
    <row r="366" spans="1:67" s="20" customFormat="1" ht="14.25" customHeight="1" outlineLevel="1">
      <c r="A366" s="9">
        <v>25</v>
      </c>
      <c r="B366" s="10">
        <v>2.9</v>
      </c>
      <c r="C366" s="11">
        <v>43124</v>
      </c>
      <c r="D366" s="11">
        <v>43312</v>
      </c>
      <c r="E366" s="11">
        <v>43313</v>
      </c>
      <c r="F366" s="11">
        <v>47688</v>
      </c>
      <c r="G366" s="12">
        <v>100000000</v>
      </c>
      <c r="H366" s="12">
        <v>267950000</v>
      </c>
      <c r="I366" s="13">
        <v>152250000</v>
      </c>
      <c r="J366" s="14" t="s">
        <v>18</v>
      </c>
      <c r="K366" s="15">
        <v>95.72</v>
      </c>
      <c r="L366" s="16">
        <v>0.06</v>
      </c>
      <c r="M366" s="15">
        <v>3.34</v>
      </c>
      <c r="N366" s="13">
        <v>1500000</v>
      </c>
      <c r="O366" s="17">
        <v>0</v>
      </c>
      <c r="P366" s="18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</row>
    <row r="367" spans="1:67" s="20" customFormat="1" ht="14.25" customHeight="1" outlineLevel="1">
      <c r="A367" s="9">
        <v>25</v>
      </c>
      <c r="B367" s="10">
        <v>2.9</v>
      </c>
      <c r="C367" s="11">
        <v>43124</v>
      </c>
      <c r="D367" s="11">
        <v>43368</v>
      </c>
      <c r="E367" s="11">
        <v>43369</v>
      </c>
      <c r="F367" s="11">
        <v>47688</v>
      </c>
      <c r="G367" s="12">
        <v>100000000</v>
      </c>
      <c r="H367" s="12">
        <v>268720000</v>
      </c>
      <c r="I367" s="13">
        <v>113500000</v>
      </c>
      <c r="J367" s="14" t="s">
        <v>18</v>
      </c>
      <c r="K367" s="15">
        <v>95.6</v>
      </c>
      <c r="L367" s="16">
        <v>0.5</v>
      </c>
      <c r="M367" s="15">
        <v>3.4</v>
      </c>
      <c r="N367" s="13">
        <v>8450000</v>
      </c>
      <c r="O367" s="17">
        <v>0</v>
      </c>
      <c r="P367" s="18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</row>
    <row r="368" spans="1:67" s="20" customFormat="1" ht="14.25" customHeight="1" outlineLevel="1">
      <c r="A368" s="9">
        <v>25</v>
      </c>
      <c r="B368" s="10">
        <v>2.9</v>
      </c>
      <c r="C368" s="11">
        <v>43124</v>
      </c>
      <c r="D368" s="11">
        <v>43431</v>
      </c>
      <c r="E368" s="11">
        <v>43432</v>
      </c>
      <c r="F368" s="11">
        <v>47688</v>
      </c>
      <c r="G368" s="12">
        <v>100000000</v>
      </c>
      <c r="H368" s="12">
        <v>278350000</v>
      </c>
      <c r="I368" s="13">
        <v>43140000</v>
      </c>
      <c r="J368" s="14" t="s">
        <v>18</v>
      </c>
      <c r="K368" s="15">
        <v>95.29</v>
      </c>
      <c r="L368" s="16">
        <v>1</v>
      </c>
      <c r="M368" s="15">
        <v>3.5</v>
      </c>
      <c r="N368" s="13">
        <v>35050000</v>
      </c>
      <c r="O368" s="17">
        <v>0</v>
      </c>
      <c r="P368" s="18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</row>
    <row r="369" spans="1:67" s="20" customFormat="1" ht="14.25" customHeight="1" outlineLevel="1">
      <c r="A369" s="9">
        <v>25</v>
      </c>
      <c r="B369" s="10">
        <v>2.9</v>
      </c>
      <c r="C369" s="11">
        <v>43124</v>
      </c>
      <c r="D369" s="11">
        <v>43494</v>
      </c>
      <c r="E369" s="11">
        <v>43495</v>
      </c>
      <c r="F369" s="11">
        <v>47688</v>
      </c>
      <c r="G369" s="12">
        <v>100000000</v>
      </c>
      <c r="H369" s="12">
        <v>429500000</v>
      </c>
      <c r="I369" s="13">
        <v>97290000</v>
      </c>
      <c r="J369" s="14" t="s">
        <v>18</v>
      </c>
      <c r="K369" s="15">
        <v>95.23</v>
      </c>
      <c r="L369" s="16">
        <v>0.05</v>
      </c>
      <c r="M369" s="15">
        <v>3.41</v>
      </c>
      <c r="N369" s="13">
        <v>32500000</v>
      </c>
      <c r="O369" s="17">
        <v>0</v>
      </c>
      <c r="P369" s="18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</row>
    <row r="370" spans="1:67" s="20" customFormat="1" ht="14.25" customHeight="1" outlineLevel="1">
      <c r="A370" s="9">
        <v>25</v>
      </c>
      <c r="B370" s="10">
        <v>2.9</v>
      </c>
      <c r="C370" s="11">
        <v>43124</v>
      </c>
      <c r="D370" s="11">
        <v>43550</v>
      </c>
      <c r="E370" s="11">
        <v>43551</v>
      </c>
      <c r="F370" s="11">
        <v>47688</v>
      </c>
      <c r="G370" s="12">
        <v>100000000</v>
      </c>
      <c r="H370" s="12">
        <v>223710000</v>
      </c>
      <c r="I370" s="13">
        <v>77820000</v>
      </c>
      <c r="J370" s="14" t="s">
        <v>18</v>
      </c>
      <c r="K370" s="15">
        <v>94.48</v>
      </c>
      <c r="L370" s="16">
        <v>0.5</v>
      </c>
      <c r="M370" s="15">
        <v>3.55</v>
      </c>
      <c r="N370" s="13">
        <v>33000000</v>
      </c>
      <c r="O370" s="17">
        <v>0</v>
      </c>
      <c r="P370" s="18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</row>
    <row r="371" spans="1:67" s="20" customFormat="1" ht="14.25" customHeight="1" outlineLevel="1">
      <c r="A371" s="9">
        <v>25</v>
      </c>
      <c r="B371" s="10">
        <v>2.9</v>
      </c>
      <c r="C371" s="11">
        <v>43124</v>
      </c>
      <c r="D371" s="11">
        <v>43550</v>
      </c>
      <c r="E371" s="11">
        <v>43614</v>
      </c>
      <c r="F371" s="11">
        <v>47688</v>
      </c>
      <c r="G371" s="12">
        <v>100000000</v>
      </c>
      <c r="H371" s="12">
        <v>206550000</v>
      </c>
      <c r="I371" s="13">
        <v>23530000</v>
      </c>
      <c r="J371" s="14" t="s">
        <v>18</v>
      </c>
      <c r="K371" s="15">
        <v>92.88</v>
      </c>
      <c r="L371" s="16">
        <v>1</v>
      </c>
      <c r="M371" s="15">
        <v>3.8</v>
      </c>
      <c r="N371" s="13">
        <v>9380000</v>
      </c>
      <c r="O371" s="17">
        <v>0</v>
      </c>
      <c r="P371" s="18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</row>
    <row r="372" spans="1:67" s="20" customFormat="1" ht="14.25" customHeight="1" outlineLevel="1">
      <c r="A372" s="9">
        <v>25</v>
      </c>
      <c r="B372" s="10">
        <v>2.9</v>
      </c>
      <c r="C372" s="11">
        <v>43124</v>
      </c>
      <c r="D372" s="11">
        <v>43676</v>
      </c>
      <c r="E372" s="11">
        <v>43677</v>
      </c>
      <c r="F372" s="11">
        <v>47688</v>
      </c>
      <c r="G372" s="12">
        <v>100000000</v>
      </c>
      <c r="H372" s="12">
        <v>355400000</v>
      </c>
      <c r="I372" s="13">
        <v>128510000</v>
      </c>
      <c r="J372" s="13">
        <v>100000000</v>
      </c>
      <c r="K372" s="15">
        <v>97.7</v>
      </c>
      <c r="L372" s="16">
        <v>0.06</v>
      </c>
      <c r="M372" s="15">
        <v>3.15</v>
      </c>
      <c r="N372" s="13">
        <v>1300000</v>
      </c>
      <c r="O372" s="17">
        <v>0</v>
      </c>
      <c r="P372" s="18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</row>
    <row r="373" spans="1:67" s="20" customFormat="1" ht="14.25" customHeight="1" outlineLevel="1">
      <c r="A373" s="9">
        <v>25</v>
      </c>
      <c r="B373" s="10">
        <v>2.9</v>
      </c>
      <c r="C373" s="11">
        <v>43124</v>
      </c>
      <c r="D373" s="11">
        <v>43732</v>
      </c>
      <c r="E373" s="11">
        <v>43733</v>
      </c>
      <c r="F373" s="11">
        <v>47688</v>
      </c>
      <c r="G373" s="12">
        <v>100000000</v>
      </c>
      <c r="H373" s="12">
        <v>219800000</v>
      </c>
      <c r="I373" s="13">
        <v>101800000</v>
      </c>
      <c r="J373" s="13">
        <v>0</v>
      </c>
      <c r="K373" s="15">
        <v>94.600000000000009</v>
      </c>
      <c r="L373" s="16">
        <v>0.49</v>
      </c>
      <c r="M373" s="15">
        <v>3.5581999999999998</v>
      </c>
      <c r="N373" s="13">
        <v>100000</v>
      </c>
      <c r="O373" s="17">
        <v>0</v>
      </c>
      <c r="P373" s="18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</row>
    <row r="374" spans="1:67" s="20" customFormat="1" ht="14.25" customHeight="1" outlineLevel="1">
      <c r="A374" s="9">
        <v>25</v>
      </c>
      <c r="B374" s="10">
        <v>2.9</v>
      </c>
      <c r="C374" s="11">
        <v>43124</v>
      </c>
      <c r="D374" s="11">
        <v>43795</v>
      </c>
      <c r="E374" s="11">
        <v>43796</v>
      </c>
      <c r="F374" s="11">
        <v>47688</v>
      </c>
      <c r="G374" s="12">
        <v>100000000</v>
      </c>
      <c r="H374" s="12">
        <v>300750000</v>
      </c>
      <c r="I374" s="13">
        <v>200000000</v>
      </c>
      <c r="J374" s="13">
        <v>0</v>
      </c>
      <c r="K374" s="15">
        <v>93.556999999999988</v>
      </c>
      <c r="L374" s="16">
        <v>0.99</v>
      </c>
      <c r="M374" s="15">
        <v>3.7501799999999998</v>
      </c>
      <c r="N374" s="13">
        <v>100000</v>
      </c>
      <c r="O374" s="17">
        <v>0.82079999999999997</v>
      </c>
      <c r="P374" s="18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</row>
    <row r="375" spans="1:67" s="20" customFormat="1" ht="14.25" customHeight="1" outlineLevel="1">
      <c r="A375" s="9">
        <v>25</v>
      </c>
      <c r="B375" s="10">
        <v>2.9</v>
      </c>
      <c r="C375" s="11">
        <v>43124</v>
      </c>
      <c r="D375" s="11">
        <v>43858</v>
      </c>
      <c r="E375" s="11">
        <v>43859</v>
      </c>
      <c r="F375" s="11">
        <v>47688</v>
      </c>
      <c r="G375" s="12">
        <v>100000000</v>
      </c>
      <c r="H375" s="12">
        <v>404030000</v>
      </c>
      <c r="I375" s="13">
        <v>113930000</v>
      </c>
      <c r="J375" s="13">
        <v>210000</v>
      </c>
      <c r="K375" s="15">
        <v>92.45</v>
      </c>
      <c r="L375" s="16">
        <v>3.984E-2</v>
      </c>
      <c r="M375" s="15">
        <v>3.7819400000000001</v>
      </c>
      <c r="N375" s="13">
        <v>270000</v>
      </c>
      <c r="O375" s="17">
        <v>0</v>
      </c>
      <c r="P375" s="18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</row>
    <row r="376" spans="1:67" s="20" customFormat="1" ht="14.25" customHeight="1" outlineLevel="1">
      <c r="A376" s="9">
        <v>25</v>
      </c>
      <c r="B376" s="10">
        <v>2.9</v>
      </c>
      <c r="C376" s="11">
        <v>43124</v>
      </c>
      <c r="D376" s="11">
        <v>43921</v>
      </c>
      <c r="E376" s="11">
        <v>43922</v>
      </c>
      <c r="F376" s="11">
        <v>47688</v>
      </c>
      <c r="G376" s="12">
        <v>100000000</v>
      </c>
      <c r="H376" s="12">
        <v>276280000</v>
      </c>
      <c r="I376" s="13">
        <v>111730000</v>
      </c>
      <c r="J376" s="13">
        <v>5740000</v>
      </c>
      <c r="K376" s="15">
        <v>90.36</v>
      </c>
      <c r="L376" s="16">
        <v>0.54176000000000002</v>
      </c>
      <c r="M376" s="15">
        <v>4.1189999999999998</v>
      </c>
      <c r="N376" s="13">
        <v>0</v>
      </c>
      <c r="O376" s="17">
        <v>0</v>
      </c>
      <c r="P376" s="18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</row>
    <row r="377" spans="1:67" s="20" customFormat="1" ht="14.25" customHeight="1" outlineLevel="1">
      <c r="A377" s="9">
        <v>25</v>
      </c>
      <c r="B377" s="10">
        <v>2.9</v>
      </c>
      <c r="C377" s="11">
        <v>43124</v>
      </c>
      <c r="D377" s="11">
        <v>43977</v>
      </c>
      <c r="E377" s="11">
        <v>43978</v>
      </c>
      <c r="F377" s="11">
        <v>47688</v>
      </c>
      <c r="G377" s="12">
        <v>100000000</v>
      </c>
      <c r="H377" s="12">
        <v>452290000</v>
      </c>
      <c r="I377" s="13">
        <v>101230000</v>
      </c>
      <c r="J377" s="13">
        <v>0</v>
      </c>
      <c r="K377" s="15">
        <v>94.29</v>
      </c>
      <c r="L377" s="16">
        <v>0.98790999999999995</v>
      </c>
      <c r="M377" s="15">
        <v>3.6944699999999999</v>
      </c>
      <c r="N377" s="13">
        <v>0</v>
      </c>
      <c r="O377" s="17">
        <v>0</v>
      </c>
      <c r="P377" s="18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</row>
    <row r="378" spans="1:67" s="20" customFormat="1" ht="14.25" customHeight="1" outlineLevel="1">
      <c r="A378" s="9">
        <v>25</v>
      </c>
      <c r="B378" s="10">
        <v>2.9</v>
      </c>
      <c r="C378" s="11">
        <v>43124</v>
      </c>
      <c r="D378" s="11">
        <v>44054</v>
      </c>
      <c r="E378" s="11">
        <v>44055</v>
      </c>
      <c r="F378" s="11">
        <v>47688</v>
      </c>
      <c r="G378" s="12">
        <v>175000000</v>
      </c>
      <c r="H378" s="12">
        <v>861240000</v>
      </c>
      <c r="I378" s="13">
        <v>178190000</v>
      </c>
      <c r="J378" s="13">
        <v>0</v>
      </c>
      <c r="K378" s="15">
        <v>101.97</v>
      </c>
      <c r="L378" s="16">
        <v>0.14973</v>
      </c>
      <c r="M378" s="15">
        <v>2.6886399999999999</v>
      </c>
      <c r="N378" s="13">
        <v>2430000</v>
      </c>
      <c r="O378" s="17">
        <v>0</v>
      </c>
      <c r="P378" s="18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</row>
    <row r="379" spans="1:67" s="20" customFormat="1" ht="14.25" customHeight="1" outlineLevel="1">
      <c r="A379" s="9">
        <v>25</v>
      </c>
      <c r="B379" s="10">
        <v>2.9</v>
      </c>
      <c r="C379" s="11">
        <v>43124</v>
      </c>
      <c r="D379" s="11">
        <v>44117</v>
      </c>
      <c r="E379" s="11">
        <v>44118</v>
      </c>
      <c r="F379" s="11">
        <v>47688</v>
      </c>
      <c r="G379" s="12">
        <v>245000000</v>
      </c>
      <c r="H379" s="12">
        <v>698220000</v>
      </c>
      <c r="I379" s="13">
        <v>333510000</v>
      </c>
      <c r="J379" s="13">
        <v>111200000</v>
      </c>
      <c r="K379" s="15">
        <v>104.25999999999999</v>
      </c>
      <c r="L379" s="16">
        <v>0.6462</v>
      </c>
      <c r="M379" s="15">
        <v>2.4802200000000001</v>
      </c>
      <c r="N379" s="13">
        <v>1780000</v>
      </c>
      <c r="O379" s="17">
        <v>0</v>
      </c>
      <c r="P379" s="18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</row>
    <row r="380" spans="1:67" s="20" customFormat="1" ht="14.25" customHeight="1" outlineLevel="1">
      <c r="A380" s="9">
        <v>25</v>
      </c>
      <c r="B380" s="10">
        <v>2.9</v>
      </c>
      <c r="C380" s="11">
        <v>43124</v>
      </c>
      <c r="D380" s="11">
        <v>44173</v>
      </c>
      <c r="E380" s="11">
        <v>44174</v>
      </c>
      <c r="F380" s="11">
        <v>47688</v>
      </c>
      <c r="G380" s="12">
        <v>245000000</v>
      </c>
      <c r="H380" s="12">
        <v>779970000</v>
      </c>
      <c r="I380" s="13">
        <v>490000000</v>
      </c>
      <c r="J380" s="13">
        <v>120000000</v>
      </c>
      <c r="K380" s="15">
        <v>105.02000000000001</v>
      </c>
      <c r="L380" s="16">
        <v>1.0874999999999999</v>
      </c>
      <c r="M380" s="15">
        <v>2.43831</v>
      </c>
      <c r="N380" s="13">
        <v>4630000</v>
      </c>
      <c r="O380" s="17">
        <v>0.92359999999999998</v>
      </c>
      <c r="P380" s="18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</row>
    <row r="381" spans="1:67" s="20" customFormat="1" ht="14.25" customHeight="1" outlineLevel="1">
      <c r="A381" s="9">
        <v>25</v>
      </c>
      <c r="B381" s="10">
        <v>2.9</v>
      </c>
      <c r="C381" s="11">
        <v>43124</v>
      </c>
      <c r="D381" s="11">
        <v>44250</v>
      </c>
      <c r="E381" s="11">
        <v>44251</v>
      </c>
      <c r="F381" s="11">
        <v>47688</v>
      </c>
      <c r="G381" s="12">
        <v>245000000</v>
      </c>
      <c r="H381" s="12">
        <v>752670000</v>
      </c>
      <c r="I381" s="13">
        <v>317600000</v>
      </c>
      <c r="J381" s="13">
        <v>0</v>
      </c>
      <c r="K381" s="15">
        <v>108.82</v>
      </c>
      <c r="L381" s="16">
        <v>0.24834000000000001</v>
      </c>
      <c r="M381" s="15">
        <v>1.90076</v>
      </c>
      <c r="N381" s="13">
        <v>500000</v>
      </c>
      <c r="O381" s="17">
        <v>0</v>
      </c>
      <c r="P381" s="18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</row>
    <row r="382" spans="1:67" s="20" customFormat="1" ht="14.25" customHeight="1" outlineLevel="1">
      <c r="A382" s="9">
        <v>25</v>
      </c>
      <c r="B382" s="10">
        <v>2.9</v>
      </c>
      <c r="C382" s="11">
        <v>43124</v>
      </c>
      <c r="D382" s="11">
        <v>44313</v>
      </c>
      <c r="E382" s="11">
        <v>44314</v>
      </c>
      <c r="F382" s="11">
        <v>47688</v>
      </c>
      <c r="G382" s="12">
        <v>245000000</v>
      </c>
      <c r="H382" s="12">
        <v>429700000</v>
      </c>
      <c r="I382" s="13">
        <v>342200000</v>
      </c>
      <c r="J382" s="13">
        <v>150290000</v>
      </c>
      <c r="K382" s="15">
        <v>107.53</v>
      </c>
      <c r="L382" s="16">
        <v>0.75304000000000004</v>
      </c>
      <c r="M382" s="15">
        <v>2.0886300000000002</v>
      </c>
      <c r="N382" s="13">
        <v>1180000</v>
      </c>
      <c r="O382" s="17">
        <v>0</v>
      </c>
      <c r="P382" s="18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</row>
    <row r="383" spans="1:67" s="20" customFormat="1" ht="14.25" customHeight="1" outlineLevel="1">
      <c r="A383" s="9">
        <v>25</v>
      </c>
      <c r="B383" s="10">
        <v>2.9</v>
      </c>
      <c r="C383" s="11">
        <v>43124</v>
      </c>
      <c r="D383" s="11">
        <v>44376</v>
      </c>
      <c r="E383" s="11">
        <v>44377</v>
      </c>
      <c r="F383" s="11">
        <v>47688</v>
      </c>
      <c r="G383" s="12">
        <v>245000000</v>
      </c>
      <c r="H383" s="12">
        <v>679010000</v>
      </c>
      <c r="I383" s="13">
        <v>250810000</v>
      </c>
      <c r="J383" s="13">
        <v>170000</v>
      </c>
      <c r="K383" s="15">
        <v>107.92</v>
      </c>
      <c r="L383" s="16">
        <v>1.25773</v>
      </c>
      <c r="M383" s="15">
        <v>2.0882000000000001</v>
      </c>
      <c r="N383" s="13">
        <v>1570000</v>
      </c>
      <c r="O383" s="17">
        <v>0</v>
      </c>
      <c r="P383" s="18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</row>
    <row r="384" spans="1:67" s="19" customFormat="1" ht="14.25" customHeight="1">
      <c r="A384" s="43" t="s">
        <v>31</v>
      </c>
      <c r="B384" s="44"/>
      <c r="C384" s="45"/>
      <c r="D384" s="45"/>
      <c r="E384" s="45"/>
      <c r="F384" s="45"/>
      <c r="G384" s="45"/>
      <c r="H384" s="46"/>
      <c r="I384" s="46">
        <f>SUM(I363:I383)</f>
        <v>4233330000</v>
      </c>
      <c r="J384" s="46"/>
      <c r="K384" s="47"/>
      <c r="L384" s="48"/>
      <c r="M384" s="47"/>
      <c r="O384" s="46"/>
      <c r="P384" s="18"/>
    </row>
    <row r="385" spans="1:67" s="20" customFormat="1" ht="14.25" hidden="1" customHeight="1" outlineLevel="1">
      <c r="A385" s="9">
        <v>26</v>
      </c>
      <c r="B385" s="10">
        <v>2.4500000000000002</v>
      </c>
      <c r="C385" s="11">
        <v>43598</v>
      </c>
      <c r="D385" s="11">
        <v>43592</v>
      </c>
      <c r="E385" s="11">
        <v>43598</v>
      </c>
      <c r="F385" s="11">
        <v>45059</v>
      </c>
      <c r="G385" s="12">
        <v>1420000000</v>
      </c>
      <c r="H385" s="12">
        <v>3548400000</v>
      </c>
      <c r="I385" s="13">
        <v>1790010000</v>
      </c>
      <c r="J385" s="13">
        <v>1600020000</v>
      </c>
      <c r="K385" s="15">
        <v>99.17</v>
      </c>
      <c r="L385" s="16">
        <v>0</v>
      </c>
      <c r="M385" s="15">
        <v>2.74</v>
      </c>
      <c r="N385" s="13">
        <v>710000</v>
      </c>
      <c r="O385" s="17">
        <v>0</v>
      </c>
      <c r="P385" s="18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</row>
    <row r="386" spans="1:67" s="20" customFormat="1" ht="14.25" hidden="1" customHeight="1" outlineLevel="1">
      <c r="A386" s="9">
        <v>26</v>
      </c>
      <c r="B386" s="10">
        <v>2.4500000000000002</v>
      </c>
      <c r="C386" s="11">
        <v>43598</v>
      </c>
      <c r="D386" s="11">
        <v>43662</v>
      </c>
      <c r="E386" s="11">
        <v>43663</v>
      </c>
      <c r="F386" s="11">
        <v>45059</v>
      </c>
      <c r="G386" s="12">
        <v>325000000</v>
      </c>
      <c r="H386" s="12">
        <v>694310000</v>
      </c>
      <c r="I386" s="13">
        <v>337590000</v>
      </c>
      <c r="J386" s="13">
        <v>143600000</v>
      </c>
      <c r="K386" s="15">
        <v>100.88</v>
      </c>
      <c r="L386" s="16">
        <v>0.43</v>
      </c>
      <c r="M386" s="15">
        <v>2.2799999999999998</v>
      </c>
      <c r="N386" s="13">
        <v>6400000</v>
      </c>
      <c r="O386" s="17">
        <v>0</v>
      </c>
      <c r="P386" s="18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</row>
    <row r="387" spans="1:67" s="20" customFormat="1" ht="14.25" hidden="1" customHeight="1" outlineLevel="1">
      <c r="A387" s="9">
        <v>26</v>
      </c>
      <c r="B387" s="10">
        <v>2.4500000000000002</v>
      </c>
      <c r="C387" s="11">
        <v>43598</v>
      </c>
      <c r="D387" s="11">
        <v>43718</v>
      </c>
      <c r="E387" s="11">
        <v>43719</v>
      </c>
      <c r="F387" s="11">
        <v>45059</v>
      </c>
      <c r="G387" s="12">
        <v>325000000</v>
      </c>
      <c r="H387" s="12">
        <v>289640000</v>
      </c>
      <c r="I387" s="13">
        <v>117220000</v>
      </c>
      <c r="J387" s="13">
        <v>0</v>
      </c>
      <c r="K387" s="15">
        <v>101.33</v>
      </c>
      <c r="L387" s="16">
        <v>0.81</v>
      </c>
      <c r="M387" s="15">
        <v>2.25</v>
      </c>
      <c r="N387" s="13">
        <v>0</v>
      </c>
      <c r="O387" s="17">
        <v>0</v>
      </c>
      <c r="P387" s="18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</row>
    <row r="388" spans="1:67" s="20" customFormat="1" ht="14.25" hidden="1" customHeight="1" outlineLevel="1">
      <c r="A388" s="9">
        <v>26</v>
      </c>
      <c r="B388" s="10">
        <v>2.4500000000000002</v>
      </c>
      <c r="C388" s="11">
        <v>43598</v>
      </c>
      <c r="D388" s="11">
        <v>43783</v>
      </c>
      <c r="E388" s="11">
        <v>43784</v>
      </c>
      <c r="F388" s="11">
        <v>45059</v>
      </c>
      <c r="G388" s="12">
        <v>325000000</v>
      </c>
      <c r="H388" s="12">
        <v>316380000</v>
      </c>
      <c r="I388" s="13">
        <v>71280000</v>
      </c>
      <c r="J388" s="13">
        <v>24160000</v>
      </c>
      <c r="K388" s="15">
        <v>99.4</v>
      </c>
      <c r="L388" s="16">
        <v>1.35E-2</v>
      </c>
      <c r="M388" s="15">
        <v>2.71</v>
      </c>
      <c r="N388" s="13">
        <v>0</v>
      </c>
      <c r="O388" s="17">
        <v>0</v>
      </c>
      <c r="P388" s="18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</row>
    <row r="389" spans="1:67" s="20" customFormat="1" ht="14.25" hidden="1" customHeight="1" outlineLevel="1">
      <c r="A389" s="9">
        <v>26</v>
      </c>
      <c r="B389" s="10">
        <v>2.4500000000000002</v>
      </c>
      <c r="C389" s="11">
        <v>43598</v>
      </c>
      <c r="D389" s="11">
        <v>43844</v>
      </c>
      <c r="E389" s="11">
        <v>43845</v>
      </c>
      <c r="F389" s="11">
        <v>45059</v>
      </c>
      <c r="G389" s="12">
        <v>325000000</v>
      </c>
      <c r="H389" s="12">
        <v>700470000</v>
      </c>
      <c r="I389" s="13">
        <v>338190000</v>
      </c>
      <c r="J389" s="13">
        <v>100000000</v>
      </c>
      <c r="K389" s="15">
        <v>99.62</v>
      </c>
      <c r="L389" s="16">
        <v>0.42</v>
      </c>
      <c r="M389" s="15">
        <v>2.8109099999999998</v>
      </c>
      <c r="N389" s="13">
        <v>0</v>
      </c>
      <c r="O389" s="17">
        <v>0</v>
      </c>
      <c r="P389" s="18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</row>
    <row r="390" spans="1:67" s="20" customFormat="1" ht="14.25" hidden="1" customHeight="1" outlineLevel="1">
      <c r="A390" s="9">
        <v>26</v>
      </c>
      <c r="B390" s="10">
        <v>2.4500000000000002</v>
      </c>
      <c r="C390" s="11">
        <v>43598</v>
      </c>
      <c r="D390" s="11">
        <v>43851</v>
      </c>
      <c r="E390" s="11">
        <v>43857</v>
      </c>
      <c r="F390" s="11">
        <v>45059</v>
      </c>
      <c r="G390" s="12">
        <v>1300000000</v>
      </c>
      <c r="H390" s="12">
        <v>4812960000</v>
      </c>
      <c r="I390" s="13">
        <v>2600000000</v>
      </c>
      <c r="J390" s="13">
        <v>2599060000</v>
      </c>
      <c r="K390" s="15">
        <v>99.88</v>
      </c>
      <c r="L390" s="16">
        <v>0.50480999999999998</v>
      </c>
      <c r="M390" s="15">
        <v>2.7339000000000002</v>
      </c>
      <c r="N390" s="13">
        <v>0</v>
      </c>
      <c r="O390" s="17">
        <v>0.49299999999999999</v>
      </c>
      <c r="P390" s="18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</row>
    <row r="391" spans="1:67" s="20" customFormat="1" ht="14.25" hidden="1" customHeight="1" outlineLevel="1">
      <c r="A391" s="9">
        <v>26</v>
      </c>
      <c r="B391" s="10">
        <v>2.4500000000000002</v>
      </c>
      <c r="C391" s="11">
        <v>43598</v>
      </c>
      <c r="D391" s="11">
        <v>43907</v>
      </c>
      <c r="E391" s="11">
        <v>43908</v>
      </c>
      <c r="F391" s="11">
        <v>45059</v>
      </c>
      <c r="G391" s="12">
        <v>325000000</v>
      </c>
      <c r="H391" s="12">
        <v>1109980000</v>
      </c>
      <c r="I391" s="13">
        <v>501900000</v>
      </c>
      <c r="J391" s="13">
        <v>175000000</v>
      </c>
      <c r="K391" s="15">
        <v>100.5</v>
      </c>
      <c r="L391" s="16">
        <v>0.84807999999999995</v>
      </c>
      <c r="M391" s="15">
        <v>2.6175099999999998</v>
      </c>
      <c r="N391" s="13">
        <v>5480000</v>
      </c>
      <c r="O391" s="17">
        <v>0</v>
      </c>
      <c r="P391" s="18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</row>
    <row r="392" spans="1:67" s="20" customFormat="1" ht="14.25" hidden="1" customHeight="1" outlineLevel="1">
      <c r="A392" s="9">
        <v>26</v>
      </c>
      <c r="B392" s="10">
        <v>2.4500000000000002</v>
      </c>
      <c r="C392" s="11">
        <v>43598</v>
      </c>
      <c r="D392" s="11">
        <v>43949</v>
      </c>
      <c r="E392" s="11">
        <v>43950</v>
      </c>
      <c r="F392" s="11">
        <v>45059</v>
      </c>
      <c r="G392" s="12">
        <v>570000000</v>
      </c>
      <c r="H392" s="12">
        <v>1724880000</v>
      </c>
      <c r="I392" s="13">
        <v>431230000</v>
      </c>
      <c r="J392" s="13">
        <v>355960000</v>
      </c>
      <c r="K392" s="15">
        <v>98.44</v>
      </c>
      <c r="L392" s="16">
        <v>1.1307700000000001</v>
      </c>
      <c r="M392" s="15">
        <v>3.84294</v>
      </c>
      <c r="N392" s="13">
        <v>1370000</v>
      </c>
      <c r="O392" s="17">
        <v>0</v>
      </c>
      <c r="P392" s="18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</row>
    <row r="393" spans="1:67" s="20" customFormat="1" ht="14.25" hidden="1" customHeight="1" outlineLevel="2">
      <c r="A393" s="26">
        <v>26</v>
      </c>
      <c r="B393" s="27">
        <v>2.4500000000000002</v>
      </c>
      <c r="C393" s="28">
        <v>43598</v>
      </c>
      <c r="D393" s="81" t="s">
        <v>15</v>
      </c>
      <c r="E393" s="28">
        <v>44270</v>
      </c>
      <c r="F393" s="28"/>
      <c r="G393" s="29"/>
      <c r="H393" s="29"/>
      <c r="I393" s="30">
        <v>-32627235</v>
      </c>
      <c r="J393" s="31"/>
      <c r="K393" s="32"/>
      <c r="L393" s="33"/>
      <c r="M393" s="32"/>
      <c r="N393" s="30"/>
      <c r="O393" s="34"/>
      <c r="P393" s="18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</row>
    <row r="394" spans="1:67" s="20" customFormat="1" ht="14.25" hidden="1" customHeight="1" outlineLevel="2">
      <c r="A394" s="26">
        <v>26</v>
      </c>
      <c r="B394" s="27">
        <v>2.4500000000000002</v>
      </c>
      <c r="C394" s="28">
        <v>43598</v>
      </c>
      <c r="D394" s="81" t="s">
        <v>44</v>
      </c>
      <c r="E394" s="28">
        <v>44329</v>
      </c>
      <c r="F394" s="28"/>
      <c r="G394" s="29"/>
      <c r="H394" s="29"/>
      <c r="I394" s="30">
        <v>-2051597588.3333299</v>
      </c>
      <c r="J394" s="31"/>
      <c r="K394" s="32"/>
      <c r="L394" s="33"/>
      <c r="M394" s="32"/>
      <c r="N394" s="30"/>
      <c r="O394" s="34"/>
      <c r="P394" s="18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</row>
    <row r="395" spans="1:67" s="20" customFormat="1" ht="14.25" hidden="1" customHeight="1" outlineLevel="2">
      <c r="A395" s="26">
        <v>26</v>
      </c>
      <c r="B395" s="27">
        <v>2.4500000000000002</v>
      </c>
      <c r="C395" s="28">
        <v>43598</v>
      </c>
      <c r="D395" s="81" t="s">
        <v>15</v>
      </c>
      <c r="E395" s="81">
        <v>44426</v>
      </c>
      <c r="F395" s="28"/>
      <c r="G395" s="29"/>
      <c r="H395" s="29"/>
      <c r="I395" s="30">
        <v>-84804191</v>
      </c>
      <c r="J395" s="31"/>
      <c r="K395" s="32"/>
      <c r="L395" s="33"/>
      <c r="M395" s="32"/>
      <c r="N395" s="30"/>
      <c r="O395" s="34"/>
      <c r="P395" s="18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</row>
    <row r="396" spans="1:67" s="20" customFormat="1" ht="14.25" hidden="1" customHeight="1" outlineLevel="2">
      <c r="A396" s="26">
        <v>26</v>
      </c>
      <c r="B396" s="27">
        <v>2.4500000000000002</v>
      </c>
      <c r="C396" s="28">
        <v>43598</v>
      </c>
      <c r="D396" s="81" t="s">
        <v>15</v>
      </c>
      <c r="E396" s="81">
        <v>44432</v>
      </c>
      <c r="F396" s="28"/>
      <c r="G396" s="29"/>
      <c r="H396" s="29"/>
      <c r="I396" s="30">
        <v>-15406758</v>
      </c>
      <c r="J396" s="31"/>
      <c r="K396" s="32"/>
      <c r="L396" s="33"/>
      <c r="M396" s="32"/>
      <c r="N396" s="30"/>
      <c r="O396" s="34"/>
      <c r="P396" s="18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</row>
    <row r="397" spans="1:67" s="20" customFormat="1" ht="14.25" hidden="1" customHeight="1" outlineLevel="2">
      <c r="A397" s="26">
        <v>26</v>
      </c>
      <c r="B397" s="27">
        <v>2.4500000000000002</v>
      </c>
      <c r="C397" s="28">
        <v>43598</v>
      </c>
      <c r="D397" s="81" t="s">
        <v>15</v>
      </c>
      <c r="E397" s="81">
        <v>44461</v>
      </c>
      <c r="F397" s="28"/>
      <c r="G397" s="29"/>
      <c r="H397" s="29"/>
      <c r="I397" s="30">
        <v>-11962558</v>
      </c>
      <c r="J397" s="31"/>
      <c r="K397" s="32"/>
      <c r="L397" s="33"/>
      <c r="M397" s="32"/>
      <c r="N397" s="30"/>
      <c r="O397" s="34"/>
      <c r="P397" s="18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</row>
    <row r="398" spans="1:67" s="78" customFormat="1" ht="14.25" hidden="1" customHeight="1" outlineLevel="2">
      <c r="A398" s="79">
        <v>26</v>
      </c>
      <c r="B398" s="80">
        <v>2.4500000000000002</v>
      </c>
      <c r="C398" s="81">
        <v>43598</v>
      </c>
      <c r="D398" s="81" t="s">
        <v>15</v>
      </c>
      <c r="E398" s="81">
        <v>44482</v>
      </c>
      <c r="F398" s="81"/>
      <c r="G398" s="82"/>
      <c r="H398" s="82"/>
      <c r="I398" s="83">
        <v>-65999695</v>
      </c>
      <c r="J398" s="84"/>
      <c r="K398" s="85"/>
      <c r="L398" s="86"/>
      <c r="M398" s="85"/>
      <c r="N398" s="83"/>
      <c r="O398" s="87"/>
      <c r="P398" s="76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  <c r="AK398" s="77"/>
      <c r="AL398" s="77"/>
      <c r="AM398" s="77"/>
      <c r="AN398" s="77"/>
      <c r="AO398" s="77"/>
      <c r="AP398" s="77"/>
      <c r="AQ398" s="77"/>
      <c r="AR398" s="77"/>
      <c r="AS398" s="77"/>
      <c r="AT398" s="77"/>
      <c r="AU398" s="77"/>
      <c r="AV398" s="77"/>
      <c r="AW398" s="77"/>
      <c r="AX398" s="77"/>
      <c r="AY398" s="77"/>
      <c r="AZ398" s="77"/>
      <c r="BA398" s="77"/>
      <c r="BB398" s="77"/>
      <c r="BC398" s="77"/>
      <c r="BD398" s="77"/>
      <c r="BE398" s="77"/>
      <c r="BF398" s="77"/>
      <c r="BG398" s="77"/>
      <c r="BH398" s="77"/>
      <c r="BI398" s="77"/>
      <c r="BJ398" s="77"/>
      <c r="BK398" s="77"/>
      <c r="BL398" s="77"/>
      <c r="BM398" s="77"/>
      <c r="BN398" s="77"/>
      <c r="BO398" s="77"/>
    </row>
    <row r="399" spans="1:67" s="78" customFormat="1" ht="14.25" hidden="1" customHeight="1" outlineLevel="2">
      <c r="A399" s="79">
        <v>26</v>
      </c>
      <c r="B399" s="80">
        <v>2.4500000000000002</v>
      </c>
      <c r="C399" s="81">
        <v>43598</v>
      </c>
      <c r="D399" s="81" t="s">
        <v>15</v>
      </c>
      <c r="E399" s="81">
        <v>44489</v>
      </c>
      <c r="F399" s="81"/>
      <c r="G399" s="82"/>
      <c r="H399" s="82"/>
      <c r="I399" s="83">
        <v>-67783576</v>
      </c>
      <c r="J399" s="84"/>
      <c r="K399" s="85"/>
      <c r="L399" s="86"/>
      <c r="M399" s="85"/>
      <c r="N399" s="83"/>
      <c r="O399" s="87"/>
      <c r="P399" s="76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</row>
    <row r="400" spans="1:67" s="78" customFormat="1" ht="14.25" hidden="1" customHeight="1" outlineLevel="2">
      <c r="A400" s="79">
        <v>26</v>
      </c>
      <c r="B400" s="80">
        <v>2.4500000000000002</v>
      </c>
      <c r="C400" s="81">
        <v>43598</v>
      </c>
      <c r="D400" s="81" t="s">
        <v>15</v>
      </c>
      <c r="E400" s="81">
        <v>44496</v>
      </c>
      <c r="F400" s="81"/>
      <c r="G400" s="82"/>
      <c r="H400" s="82"/>
      <c r="I400" s="83">
        <v>-6191574</v>
      </c>
      <c r="J400" s="84"/>
      <c r="K400" s="85"/>
      <c r="L400" s="86"/>
      <c r="M400" s="85"/>
      <c r="N400" s="83"/>
      <c r="O400" s="87"/>
      <c r="P400" s="76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</row>
    <row r="401" spans="1:67" s="78" customFormat="1" ht="14.25" hidden="1" customHeight="1" outlineLevel="2">
      <c r="A401" s="79">
        <v>26</v>
      </c>
      <c r="B401" s="80">
        <v>2.4500000000000002</v>
      </c>
      <c r="C401" s="81">
        <v>43598</v>
      </c>
      <c r="D401" s="81" t="s">
        <v>15</v>
      </c>
      <c r="E401" s="81">
        <v>44531</v>
      </c>
      <c r="F401" s="81"/>
      <c r="G401" s="82"/>
      <c r="H401" s="82"/>
      <c r="I401" s="83">
        <v>-184977813</v>
      </c>
      <c r="J401" s="84"/>
      <c r="K401" s="85"/>
      <c r="L401" s="86"/>
      <c r="M401" s="85"/>
      <c r="N401" s="83"/>
      <c r="O401" s="87"/>
      <c r="P401" s="76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</row>
    <row r="402" spans="1:67" s="78" customFormat="1" ht="14.25" hidden="1" customHeight="1" outlineLevel="2">
      <c r="A402" s="79">
        <v>26</v>
      </c>
      <c r="B402" s="80">
        <v>2.4500000000000002</v>
      </c>
      <c r="C402" s="81">
        <v>43598</v>
      </c>
      <c r="D402" s="81" t="s">
        <v>15</v>
      </c>
      <c r="E402" s="81">
        <v>44538</v>
      </c>
      <c r="F402" s="81"/>
      <c r="G402" s="82"/>
      <c r="H402" s="82"/>
      <c r="I402" s="83">
        <v>-152497716</v>
      </c>
      <c r="J402" s="84"/>
      <c r="K402" s="85"/>
      <c r="L402" s="86"/>
      <c r="M402" s="85"/>
      <c r="N402" s="83"/>
      <c r="O402" s="87"/>
      <c r="P402" s="76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</row>
    <row r="403" spans="1:67" s="78" customFormat="1" ht="14.25" hidden="1" customHeight="1" outlineLevel="2">
      <c r="A403" s="79">
        <v>26</v>
      </c>
      <c r="B403" s="80">
        <v>2.4500000000000002</v>
      </c>
      <c r="C403" s="81">
        <v>43598</v>
      </c>
      <c r="D403" s="81" t="s">
        <v>15</v>
      </c>
      <c r="E403" s="81">
        <v>44608</v>
      </c>
      <c r="F403" s="81"/>
      <c r="G403" s="82"/>
      <c r="H403" s="82"/>
      <c r="I403" s="83">
        <v>-7226</v>
      </c>
      <c r="J403" s="84"/>
      <c r="K403" s="85"/>
      <c r="L403" s="86"/>
      <c r="M403" s="85"/>
      <c r="N403" s="83"/>
      <c r="O403" s="87"/>
      <c r="P403" s="76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</row>
    <row r="404" spans="1:67" s="78" customFormat="1" ht="14.25" hidden="1" customHeight="1" outlineLevel="2">
      <c r="A404" s="79">
        <v>26</v>
      </c>
      <c r="B404" s="80">
        <v>2.4500000000000002</v>
      </c>
      <c r="C404" s="81">
        <v>43598</v>
      </c>
      <c r="D404" s="81" t="s">
        <v>15</v>
      </c>
      <c r="E404" s="81">
        <v>44615</v>
      </c>
      <c r="F404" s="81"/>
      <c r="G404" s="82"/>
      <c r="H404" s="82"/>
      <c r="I404" s="83">
        <v>-26170857</v>
      </c>
      <c r="J404" s="84"/>
      <c r="K404" s="85"/>
      <c r="L404" s="86"/>
      <c r="M404" s="85"/>
      <c r="N404" s="83"/>
      <c r="O404" s="87"/>
      <c r="P404" s="76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</row>
    <row r="405" spans="1:67" s="78" customFormat="1" ht="14.25" hidden="1" customHeight="1" outlineLevel="2">
      <c r="A405" s="79">
        <v>26</v>
      </c>
      <c r="B405" s="80">
        <v>2.4500000000000002</v>
      </c>
      <c r="C405" s="81">
        <v>43598</v>
      </c>
      <c r="D405" s="81" t="s">
        <v>15</v>
      </c>
      <c r="E405" s="81">
        <v>44671</v>
      </c>
      <c r="F405" s="81"/>
      <c r="G405" s="82"/>
      <c r="H405" s="82"/>
      <c r="I405" s="83">
        <v>-88209366</v>
      </c>
      <c r="J405" s="84"/>
      <c r="K405" s="85"/>
      <c r="L405" s="86"/>
      <c r="M405" s="85"/>
      <c r="N405" s="83"/>
      <c r="O405" s="87"/>
      <c r="P405" s="76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</row>
    <row r="406" spans="1:67" s="78" customFormat="1" ht="14.25" hidden="1" customHeight="1" outlineLevel="2">
      <c r="A406" s="79">
        <v>26</v>
      </c>
      <c r="B406" s="80">
        <v>2.4500000000000002</v>
      </c>
      <c r="C406" s="81">
        <v>43598</v>
      </c>
      <c r="D406" s="81" t="s">
        <v>45</v>
      </c>
      <c r="E406" s="81">
        <v>44694</v>
      </c>
      <c r="F406" s="81"/>
      <c r="G406" s="82"/>
      <c r="H406" s="82"/>
      <c r="I406" s="83">
        <v>-1699591923.3333349</v>
      </c>
      <c r="J406" s="84"/>
      <c r="K406" s="85"/>
      <c r="L406" s="86"/>
      <c r="M406" s="85"/>
      <c r="N406" s="83"/>
      <c r="O406" s="87"/>
      <c r="P406" s="76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</row>
    <row r="407" spans="1:67" s="78" customFormat="1" ht="14.25" hidden="1" customHeight="1" outlineLevel="2">
      <c r="A407" s="79">
        <v>26</v>
      </c>
      <c r="B407" s="80">
        <v>2.4500000000000002</v>
      </c>
      <c r="C407" s="81">
        <v>43598</v>
      </c>
      <c r="D407" s="81" t="s">
        <v>15</v>
      </c>
      <c r="E407" s="81">
        <v>44734</v>
      </c>
      <c r="F407" s="81"/>
      <c r="G407" s="82"/>
      <c r="H407" s="82"/>
      <c r="I407" s="83">
        <v>-172442</v>
      </c>
      <c r="J407" s="84"/>
      <c r="K407" s="85"/>
      <c r="L407" s="86"/>
      <c r="M407" s="85"/>
      <c r="N407" s="83"/>
      <c r="O407" s="87"/>
      <c r="P407" s="76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</row>
    <row r="408" spans="1:67" s="78" customFormat="1" ht="14.25" hidden="1" customHeight="1" outlineLevel="2">
      <c r="A408" s="79">
        <v>26</v>
      </c>
      <c r="B408" s="80">
        <v>2.4500000000000002</v>
      </c>
      <c r="C408" s="81">
        <v>43598</v>
      </c>
      <c r="D408" s="81" t="s">
        <v>15</v>
      </c>
      <c r="E408" s="81">
        <v>44797</v>
      </c>
      <c r="F408" s="81"/>
      <c r="G408" s="82"/>
      <c r="H408" s="82"/>
      <c r="I408" s="83">
        <v>-116994</v>
      </c>
      <c r="J408" s="84"/>
      <c r="K408" s="85"/>
      <c r="L408" s="86"/>
      <c r="M408" s="85"/>
      <c r="N408" s="83"/>
      <c r="O408" s="87"/>
      <c r="P408" s="76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</row>
    <row r="409" spans="1:67" s="78" customFormat="1" ht="14.25" hidden="1" customHeight="1" outlineLevel="2">
      <c r="A409" s="79">
        <v>26</v>
      </c>
      <c r="B409" s="80">
        <v>2.4500000000000002</v>
      </c>
      <c r="C409" s="81">
        <v>43598</v>
      </c>
      <c r="D409" s="81" t="s">
        <v>15</v>
      </c>
      <c r="E409" s="81">
        <v>44825</v>
      </c>
      <c r="F409" s="81"/>
      <c r="G409" s="82"/>
      <c r="H409" s="82"/>
      <c r="I409" s="83">
        <v>-4826333</v>
      </c>
      <c r="J409" s="84"/>
      <c r="K409" s="85"/>
      <c r="L409" s="86"/>
      <c r="M409" s="85"/>
      <c r="N409" s="83"/>
      <c r="O409" s="87"/>
      <c r="P409" s="76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</row>
    <row r="410" spans="1:67" s="78" customFormat="1" ht="14.25" hidden="1" customHeight="1" outlineLevel="2">
      <c r="A410" s="79">
        <v>26</v>
      </c>
      <c r="B410" s="80">
        <v>2.4500000000000002</v>
      </c>
      <c r="C410" s="81">
        <v>43598</v>
      </c>
      <c r="D410" s="81" t="s">
        <v>15</v>
      </c>
      <c r="E410" s="81">
        <v>44916</v>
      </c>
      <c r="F410" s="81"/>
      <c r="G410" s="82"/>
      <c r="H410" s="82"/>
      <c r="I410" s="83">
        <v>-48217117.619999997</v>
      </c>
      <c r="J410" s="84"/>
      <c r="K410" s="85"/>
      <c r="L410" s="86"/>
      <c r="M410" s="85"/>
      <c r="N410" s="83"/>
      <c r="O410" s="87"/>
      <c r="P410" s="76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</row>
    <row r="411" spans="1:67" s="78" customFormat="1" ht="14.25" hidden="1" customHeight="1" outlineLevel="2">
      <c r="A411" s="79">
        <v>26</v>
      </c>
      <c r="B411" s="80">
        <v>2.4500000000000002</v>
      </c>
      <c r="C411" s="81">
        <v>43598</v>
      </c>
      <c r="D411" s="81" t="s">
        <v>15</v>
      </c>
      <c r="E411" s="81">
        <v>44579</v>
      </c>
      <c r="F411" s="81"/>
      <c r="G411" s="82"/>
      <c r="H411" s="82"/>
      <c r="I411" s="83">
        <v>-49421649</v>
      </c>
      <c r="J411" s="84"/>
      <c r="K411" s="85"/>
      <c r="L411" s="86"/>
      <c r="M411" s="85"/>
      <c r="N411" s="83"/>
      <c r="O411" s="87"/>
      <c r="P411" s="76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</row>
    <row r="412" spans="1:67" s="78" customFormat="1" ht="14.25" hidden="1" customHeight="1" outlineLevel="2">
      <c r="A412" s="79">
        <v>26</v>
      </c>
      <c r="B412" s="80">
        <v>2.4500000000000002</v>
      </c>
      <c r="C412" s="81">
        <v>43598</v>
      </c>
      <c r="D412" s="81" t="s">
        <v>15</v>
      </c>
      <c r="E412" s="81">
        <v>44970</v>
      </c>
      <c r="F412" s="81"/>
      <c r="G412" s="82"/>
      <c r="H412" s="82"/>
      <c r="I412" s="83">
        <v>-472616</v>
      </c>
      <c r="J412" s="84"/>
      <c r="K412" s="85"/>
      <c r="L412" s="86"/>
      <c r="M412" s="85"/>
      <c r="N412" s="83"/>
      <c r="O412" s="87"/>
      <c r="P412" s="76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</row>
    <row r="413" spans="1:67" s="78" customFormat="1" ht="14.25" hidden="1" customHeight="1" outlineLevel="2">
      <c r="A413" s="79">
        <v>26</v>
      </c>
      <c r="B413" s="80">
        <v>2.4500000000000002</v>
      </c>
      <c r="C413" s="81">
        <v>43598</v>
      </c>
      <c r="D413" s="81" t="s">
        <v>15</v>
      </c>
      <c r="E413" s="81">
        <v>45000</v>
      </c>
      <c r="F413" s="81"/>
      <c r="G413" s="82"/>
      <c r="H413" s="82"/>
      <c r="I413" s="83">
        <v>-24702</v>
      </c>
      <c r="J413" s="84"/>
      <c r="K413" s="85"/>
      <c r="L413" s="86"/>
      <c r="M413" s="85"/>
      <c r="N413" s="83"/>
      <c r="O413" s="87"/>
      <c r="P413" s="76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</row>
    <row r="414" spans="1:67" s="78" customFormat="1" ht="14.25" hidden="1" customHeight="1" outlineLevel="2">
      <c r="A414" s="79">
        <v>26</v>
      </c>
      <c r="B414" s="80">
        <v>2.4500000000000002</v>
      </c>
      <c r="C414" s="81">
        <v>43598</v>
      </c>
      <c r="D414" s="81" t="s">
        <v>15</v>
      </c>
      <c r="E414" s="81">
        <v>45056</v>
      </c>
      <c r="F414" s="81"/>
      <c r="G414" s="82"/>
      <c r="H414" s="82"/>
      <c r="I414" s="83">
        <v>-44229548</v>
      </c>
      <c r="J414" s="84"/>
      <c r="K414" s="85"/>
      <c r="L414" s="86"/>
      <c r="M414" s="85"/>
      <c r="N414" s="83"/>
      <c r="O414" s="87"/>
      <c r="P414" s="76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</row>
    <row r="415" spans="1:67" s="78" customFormat="1" ht="14.25" hidden="1" customHeight="1" outlineLevel="2">
      <c r="A415" s="79">
        <v>26</v>
      </c>
      <c r="B415" s="80">
        <v>2.4500000000000002</v>
      </c>
      <c r="C415" s="81">
        <v>43598</v>
      </c>
      <c r="D415" s="81" t="s">
        <v>48</v>
      </c>
      <c r="E415" s="81">
        <v>45059</v>
      </c>
      <c r="F415" s="81"/>
      <c r="G415" s="82"/>
      <c r="H415" s="82"/>
      <c r="I415" s="83">
        <v>-1552110522</v>
      </c>
      <c r="J415" s="84"/>
      <c r="K415" s="85"/>
      <c r="L415" s="86"/>
      <c r="M415" s="85"/>
      <c r="N415" s="83"/>
      <c r="O415" s="87"/>
      <c r="P415" s="76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</row>
    <row r="416" spans="1:67" s="77" customFormat="1" ht="14.25" customHeight="1" collapsed="1">
      <c r="A416" s="35" t="s">
        <v>32</v>
      </c>
      <c r="B416" s="36"/>
      <c r="C416" s="37"/>
      <c r="D416" s="37" t="s">
        <v>23</v>
      </c>
      <c r="E416" s="37"/>
      <c r="F416" s="37"/>
      <c r="G416" s="37"/>
      <c r="H416" s="38"/>
      <c r="I416" s="39">
        <f>SUM(I385:I415)</f>
        <v>-0.28666496276855469</v>
      </c>
      <c r="J416" s="38"/>
      <c r="K416" s="40"/>
      <c r="L416" s="41"/>
      <c r="M416" s="40"/>
      <c r="N416" s="42"/>
      <c r="O416" s="38"/>
      <c r="P416" s="76"/>
    </row>
    <row r="417" spans="1:67" s="20" customFormat="1" ht="14.25" customHeight="1" outlineLevel="1">
      <c r="A417" s="9">
        <v>27</v>
      </c>
      <c r="B417" s="49">
        <v>2.9750000000000001</v>
      </c>
      <c r="C417" s="11">
        <v>43991</v>
      </c>
      <c r="D417" s="11">
        <v>43990</v>
      </c>
      <c r="E417" s="11">
        <v>43991</v>
      </c>
      <c r="F417" s="11">
        <v>45452</v>
      </c>
      <c r="G417" s="12">
        <v>1450000000</v>
      </c>
      <c r="H417" s="12">
        <v>5402200000</v>
      </c>
      <c r="I417" s="13">
        <v>2618920000</v>
      </c>
      <c r="J417" s="13">
        <v>2287720000</v>
      </c>
      <c r="K417" s="15">
        <v>99.67</v>
      </c>
      <c r="L417" s="16">
        <v>0</v>
      </c>
      <c r="M417" s="15">
        <v>3.0904500000000001</v>
      </c>
      <c r="N417" s="13">
        <v>73010000</v>
      </c>
      <c r="O417" s="17">
        <v>0</v>
      </c>
      <c r="P417" s="18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</row>
    <row r="418" spans="1:67" s="20" customFormat="1" ht="14.25" customHeight="1" outlineLevel="1">
      <c r="A418" s="9">
        <v>27</v>
      </c>
      <c r="B418" s="49">
        <v>2.9750000000000001</v>
      </c>
      <c r="C418" s="11">
        <v>43991</v>
      </c>
      <c r="D418" s="11">
        <v>44039</v>
      </c>
      <c r="E418" s="11">
        <v>44040</v>
      </c>
      <c r="F418" s="11">
        <v>45452</v>
      </c>
      <c r="G418" s="12">
        <v>750000000</v>
      </c>
      <c r="H418" s="12">
        <v>2264840000</v>
      </c>
      <c r="I418" s="13">
        <v>1500000000</v>
      </c>
      <c r="J418" s="13">
        <v>962650000</v>
      </c>
      <c r="K418" s="15">
        <v>100.8</v>
      </c>
      <c r="L418" s="16">
        <v>0.39828999999999998</v>
      </c>
      <c r="M418" s="15">
        <v>2.8263500000000001</v>
      </c>
      <c r="N418" s="13">
        <v>6100000</v>
      </c>
      <c r="O418" s="17">
        <v>0.43659999999999999</v>
      </c>
      <c r="P418" s="18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</row>
    <row r="419" spans="1:67" s="20" customFormat="1" ht="14.25" customHeight="1" outlineLevel="1">
      <c r="A419" s="9">
        <v>27</v>
      </c>
      <c r="B419" s="49">
        <v>2.9750000000000001</v>
      </c>
      <c r="C419" s="11">
        <v>43991</v>
      </c>
      <c r="D419" s="11">
        <v>44069</v>
      </c>
      <c r="E419" s="11">
        <v>44070</v>
      </c>
      <c r="F419" s="11">
        <v>45452</v>
      </c>
      <c r="G419" s="12">
        <v>375000000</v>
      </c>
      <c r="H419" s="12">
        <v>1277860000</v>
      </c>
      <c r="I419" s="13">
        <v>750000000</v>
      </c>
      <c r="J419" s="13">
        <v>0</v>
      </c>
      <c r="K419" s="15">
        <v>104.39</v>
      </c>
      <c r="L419" s="16">
        <v>0.64214000000000004</v>
      </c>
      <c r="M419" s="15">
        <v>1.5902099999999999</v>
      </c>
      <c r="N419" s="13">
        <v>760000</v>
      </c>
      <c r="O419" s="17">
        <v>0.41299999999999998</v>
      </c>
      <c r="P419" s="18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</row>
    <row r="420" spans="1:67" s="20" customFormat="1" ht="14.25" customHeight="1" outlineLevel="1">
      <c r="A420" s="9">
        <v>27</v>
      </c>
      <c r="B420" s="49">
        <v>2.9750000000000001</v>
      </c>
      <c r="C420" s="11">
        <v>43991</v>
      </c>
      <c r="D420" s="11">
        <v>44103</v>
      </c>
      <c r="E420" s="11">
        <v>44104</v>
      </c>
      <c r="F420" s="11">
        <v>45452</v>
      </c>
      <c r="G420" s="12">
        <v>375000000</v>
      </c>
      <c r="H420" s="12">
        <v>1334660000</v>
      </c>
      <c r="I420" s="13">
        <v>750000000</v>
      </c>
      <c r="J420" s="13">
        <v>0</v>
      </c>
      <c r="K420" s="15">
        <v>104.77</v>
      </c>
      <c r="L420" s="16">
        <v>0.91851000000000005</v>
      </c>
      <c r="M420" s="15">
        <v>1.5061</v>
      </c>
      <c r="N420" s="13">
        <v>179240000</v>
      </c>
      <c r="O420" s="17">
        <v>0.48959999999999998</v>
      </c>
      <c r="P420" s="18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</row>
    <row r="421" spans="1:67" s="20" customFormat="1" ht="14.25" customHeight="1" outlineLevel="1">
      <c r="A421" s="9">
        <v>27</v>
      </c>
      <c r="B421" s="49">
        <v>2.9750000000000001</v>
      </c>
      <c r="C421" s="11">
        <v>43991</v>
      </c>
      <c r="D421" s="11">
        <v>44131</v>
      </c>
      <c r="E421" s="11">
        <v>44132</v>
      </c>
      <c r="F421" s="11">
        <v>45452</v>
      </c>
      <c r="G421" s="12">
        <v>400000000</v>
      </c>
      <c r="H421" s="12">
        <v>870820000</v>
      </c>
      <c r="I421" s="13">
        <v>528810000</v>
      </c>
      <c r="J421" s="13">
        <v>200000000</v>
      </c>
      <c r="K421" s="15">
        <v>105.51</v>
      </c>
      <c r="L421" s="16">
        <v>1.14611</v>
      </c>
      <c r="M421" s="15">
        <v>1.2699499999999999</v>
      </c>
      <c r="N421" s="13">
        <v>6490000</v>
      </c>
      <c r="O421" s="17">
        <v>0</v>
      </c>
      <c r="P421" s="18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</row>
    <row r="422" spans="1:67" s="20" customFormat="1" ht="14.25" customHeight="1" outlineLevel="1">
      <c r="A422" s="9">
        <v>27</v>
      </c>
      <c r="B422" s="49">
        <v>2.9750000000000001</v>
      </c>
      <c r="C422" s="11">
        <v>43991</v>
      </c>
      <c r="D422" s="11">
        <v>44159</v>
      </c>
      <c r="E422" s="11">
        <v>44160</v>
      </c>
      <c r="F422" s="11">
        <v>45452</v>
      </c>
      <c r="G422" s="12">
        <v>400000000</v>
      </c>
      <c r="H422" s="12">
        <v>1104830000</v>
      </c>
      <c r="I422" s="13">
        <v>800000000</v>
      </c>
      <c r="J422" s="13">
        <v>200000000</v>
      </c>
      <c r="K422" s="15">
        <v>105.77</v>
      </c>
      <c r="L422" s="16">
        <v>1.3736999999999999</v>
      </c>
      <c r="M422" s="15">
        <v>1.2083699999999999</v>
      </c>
      <c r="N422" s="13">
        <v>37050000</v>
      </c>
      <c r="O422" s="17">
        <v>0.90280000000000005</v>
      </c>
      <c r="P422" s="18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</row>
    <row r="423" spans="1:67" s="20" customFormat="1" ht="14.25" customHeight="1" outlineLevel="1">
      <c r="A423" s="9">
        <v>27</v>
      </c>
      <c r="B423" s="49">
        <v>2.9750000000000001</v>
      </c>
      <c r="C423" s="11">
        <v>43991</v>
      </c>
      <c r="D423" s="11">
        <v>44187</v>
      </c>
      <c r="E423" s="11">
        <v>44188</v>
      </c>
      <c r="F423" s="11">
        <v>45452</v>
      </c>
      <c r="G423" s="12">
        <v>450000000</v>
      </c>
      <c r="H423" s="12">
        <v>1299620000</v>
      </c>
      <c r="I423" s="13">
        <v>825840000</v>
      </c>
      <c r="J423" s="13">
        <v>163550000</v>
      </c>
      <c r="K423" s="15">
        <v>104.89</v>
      </c>
      <c r="L423" s="16">
        <v>0.11441999999999999</v>
      </c>
      <c r="M423" s="15">
        <v>1.00342</v>
      </c>
      <c r="N423" s="13">
        <v>48410000</v>
      </c>
      <c r="O423" s="17">
        <v>0</v>
      </c>
      <c r="P423" s="18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</row>
    <row r="424" spans="1:67" s="78" customFormat="1" ht="14.25" customHeight="1" outlineLevel="2">
      <c r="A424" s="79">
        <v>27</v>
      </c>
      <c r="B424" s="89">
        <v>2.9750000000000001</v>
      </c>
      <c r="C424" s="81">
        <v>43991</v>
      </c>
      <c r="D424" s="81" t="s">
        <v>15</v>
      </c>
      <c r="E424" s="81">
        <v>44580</v>
      </c>
      <c r="F424" s="82"/>
      <c r="G424" s="82"/>
      <c r="H424" s="83"/>
      <c r="I424" s="90">
        <v>-457367</v>
      </c>
      <c r="J424" s="85"/>
      <c r="K424" s="86"/>
      <c r="L424" s="85"/>
      <c r="M424" s="83"/>
      <c r="N424" s="87"/>
      <c r="O424" s="8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  <c r="AN424" s="77"/>
      <c r="AO424" s="77"/>
      <c r="AP424" s="77"/>
      <c r="AQ424" s="77"/>
      <c r="AR424" s="77"/>
      <c r="AS424" s="77"/>
      <c r="AT424" s="77"/>
      <c r="AU424" s="77"/>
      <c r="AV424" s="77"/>
      <c r="AW424" s="77"/>
      <c r="AX424" s="77"/>
      <c r="AY424" s="77"/>
      <c r="AZ424" s="77"/>
      <c r="BA424" s="77"/>
      <c r="BB424" s="77"/>
      <c r="BC424" s="77"/>
      <c r="BD424" s="77"/>
      <c r="BE424" s="77"/>
      <c r="BF424" s="77"/>
      <c r="BG424" s="77"/>
      <c r="BH424" s="77"/>
      <c r="BI424" s="77"/>
      <c r="BJ424" s="77"/>
      <c r="BK424" s="77"/>
      <c r="BL424" s="77"/>
      <c r="BM424" s="77"/>
      <c r="BN424" s="77"/>
    </row>
    <row r="425" spans="1:67" s="78" customFormat="1" ht="14.25" customHeight="1" outlineLevel="2">
      <c r="A425" s="79">
        <v>27</v>
      </c>
      <c r="B425" s="89">
        <v>2.9750000000000001</v>
      </c>
      <c r="C425" s="81">
        <v>43991</v>
      </c>
      <c r="D425" s="81" t="s">
        <v>15</v>
      </c>
      <c r="E425" s="81">
        <v>44608</v>
      </c>
      <c r="F425" s="82"/>
      <c r="G425" s="82"/>
      <c r="H425" s="83"/>
      <c r="I425" s="90">
        <v>-664780</v>
      </c>
      <c r="J425" s="85"/>
      <c r="K425" s="86"/>
      <c r="L425" s="85"/>
      <c r="M425" s="83"/>
      <c r="N425" s="87"/>
      <c r="O425" s="87"/>
      <c r="P425" s="76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  <c r="AL425" s="77"/>
      <c r="AM425" s="77"/>
      <c r="AN425" s="77"/>
      <c r="AO425" s="77"/>
      <c r="AP425" s="77"/>
      <c r="AQ425" s="77"/>
      <c r="AR425" s="77"/>
      <c r="AS425" s="77"/>
      <c r="AT425" s="77"/>
      <c r="AU425" s="77"/>
      <c r="AV425" s="77"/>
      <c r="AW425" s="77"/>
      <c r="AX425" s="77"/>
      <c r="AY425" s="77"/>
      <c r="AZ425" s="77"/>
      <c r="BA425" s="77"/>
      <c r="BB425" s="77"/>
      <c r="BC425" s="77"/>
      <c r="BD425" s="77"/>
      <c r="BE425" s="77"/>
      <c r="BF425" s="77"/>
      <c r="BG425" s="77"/>
      <c r="BH425" s="77"/>
      <c r="BI425" s="77"/>
      <c r="BJ425" s="77"/>
      <c r="BK425" s="77"/>
      <c r="BL425" s="77"/>
      <c r="BM425" s="77"/>
      <c r="BN425" s="77"/>
      <c r="BO425" s="77"/>
    </row>
    <row r="426" spans="1:67" s="78" customFormat="1" ht="14.25" customHeight="1" outlineLevel="2">
      <c r="A426" s="79">
        <v>27</v>
      </c>
      <c r="B426" s="89">
        <v>2.9750000000000001</v>
      </c>
      <c r="C426" s="81">
        <v>43991</v>
      </c>
      <c r="D426" s="81" t="s">
        <v>15</v>
      </c>
      <c r="E426" s="81">
        <v>44671</v>
      </c>
      <c r="F426" s="82"/>
      <c r="G426" s="82"/>
      <c r="H426" s="83"/>
      <c r="I426" s="90">
        <v>-93321609</v>
      </c>
      <c r="J426" s="85"/>
      <c r="K426" s="86"/>
      <c r="L426" s="85"/>
      <c r="M426" s="83"/>
      <c r="N426" s="87"/>
      <c r="O426" s="87"/>
      <c r="P426" s="76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77"/>
      <c r="AO426" s="77"/>
      <c r="AP426" s="77"/>
      <c r="AQ426" s="77"/>
      <c r="AR426" s="77"/>
      <c r="AS426" s="77"/>
      <c r="AT426" s="77"/>
      <c r="AU426" s="77"/>
      <c r="AV426" s="77"/>
      <c r="AW426" s="77"/>
      <c r="AX426" s="77"/>
      <c r="AY426" s="77"/>
      <c r="AZ426" s="77"/>
      <c r="BA426" s="77"/>
      <c r="BB426" s="77"/>
      <c r="BC426" s="77"/>
      <c r="BD426" s="77"/>
      <c r="BE426" s="77"/>
      <c r="BF426" s="77"/>
      <c r="BG426" s="77"/>
      <c r="BH426" s="77"/>
      <c r="BI426" s="77"/>
      <c r="BJ426" s="77"/>
      <c r="BK426" s="77"/>
      <c r="BL426" s="77"/>
      <c r="BM426" s="77"/>
      <c r="BN426" s="77"/>
      <c r="BO426" s="77"/>
    </row>
    <row r="427" spans="1:67" s="78" customFormat="1" ht="14.25" customHeight="1" outlineLevel="2">
      <c r="A427" s="79">
        <v>27</v>
      </c>
      <c r="B427" s="89">
        <v>2.9750000000000001</v>
      </c>
      <c r="C427" s="81">
        <v>43991</v>
      </c>
      <c r="D427" s="81" t="s">
        <v>15</v>
      </c>
      <c r="E427" s="81">
        <v>44678</v>
      </c>
      <c r="F427" s="82"/>
      <c r="G427" s="82"/>
      <c r="H427" s="83"/>
      <c r="I427" s="90">
        <v>-1241866</v>
      </c>
      <c r="J427" s="85"/>
      <c r="K427" s="86"/>
      <c r="L427" s="85"/>
      <c r="M427" s="83"/>
      <c r="N427" s="87"/>
      <c r="O427" s="87"/>
      <c r="P427" s="76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  <c r="AN427" s="77"/>
      <c r="AO427" s="77"/>
      <c r="AP427" s="77"/>
      <c r="AQ427" s="77"/>
      <c r="AR427" s="77"/>
      <c r="AS427" s="77"/>
      <c r="AT427" s="77"/>
      <c r="AU427" s="77"/>
      <c r="AV427" s="77"/>
      <c r="AW427" s="77"/>
      <c r="AX427" s="77"/>
      <c r="AY427" s="77"/>
      <c r="AZ427" s="77"/>
      <c r="BA427" s="77"/>
      <c r="BB427" s="77"/>
      <c r="BC427" s="77"/>
      <c r="BD427" s="77"/>
      <c r="BE427" s="77"/>
      <c r="BF427" s="77"/>
      <c r="BG427" s="77"/>
      <c r="BH427" s="77"/>
      <c r="BI427" s="77"/>
      <c r="BJ427" s="77"/>
      <c r="BK427" s="77"/>
      <c r="BL427" s="77"/>
      <c r="BM427" s="77"/>
      <c r="BN427" s="77"/>
      <c r="BO427" s="77"/>
    </row>
    <row r="428" spans="1:67" s="78" customFormat="1" ht="14.25" customHeight="1" outlineLevel="2">
      <c r="A428" s="79">
        <v>27</v>
      </c>
      <c r="B428" s="89">
        <v>2.9750000000000001</v>
      </c>
      <c r="C428" s="81">
        <v>43991</v>
      </c>
      <c r="D428" s="81" t="s">
        <v>43</v>
      </c>
      <c r="E428" s="81">
        <v>44721</v>
      </c>
      <c r="F428" s="82"/>
      <c r="G428" s="82"/>
      <c r="H428" s="83"/>
      <c r="I428" s="90">
        <v>-2559294792.6666698</v>
      </c>
      <c r="J428" s="85"/>
      <c r="K428" s="86"/>
      <c r="L428" s="85"/>
      <c r="M428" s="83"/>
      <c r="N428" s="87"/>
      <c r="O428" s="87"/>
      <c r="P428" s="76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  <c r="AL428" s="77"/>
      <c r="AM428" s="77"/>
      <c r="AN428" s="77"/>
      <c r="AO428" s="77"/>
      <c r="AP428" s="77"/>
      <c r="AQ428" s="77"/>
      <c r="AR428" s="77"/>
      <c r="AS428" s="77"/>
      <c r="AT428" s="77"/>
      <c r="AU428" s="77"/>
      <c r="AV428" s="77"/>
      <c r="AW428" s="77"/>
      <c r="AX428" s="77"/>
      <c r="AY428" s="77"/>
      <c r="AZ428" s="77"/>
      <c r="BA428" s="77"/>
      <c r="BB428" s="77"/>
      <c r="BC428" s="77"/>
      <c r="BD428" s="77"/>
      <c r="BE428" s="77"/>
      <c r="BF428" s="77"/>
      <c r="BG428" s="77"/>
      <c r="BH428" s="77"/>
      <c r="BI428" s="77"/>
      <c r="BJ428" s="77"/>
      <c r="BK428" s="77"/>
      <c r="BL428" s="77"/>
      <c r="BM428" s="77"/>
      <c r="BN428" s="77"/>
      <c r="BO428" s="77"/>
    </row>
    <row r="429" spans="1:67" s="78" customFormat="1" ht="14.25" customHeight="1" outlineLevel="2">
      <c r="A429" s="79">
        <v>27</v>
      </c>
      <c r="B429" s="89">
        <v>2.9750000000000001</v>
      </c>
      <c r="C429" s="81">
        <v>43991</v>
      </c>
      <c r="D429" s="81" t="s">
        <v>15</v>
      </c>
      <c r="E429" s="81">
        <v>44727</v>
      </c>
      <c r="F429" s="82"/>
      <c r="G429" s="82"/>
      <c r="H429" s="83"/>
      <c r="I429" s="90">
        <v>-67907253</v>
      </c>
      <c r="J429" s="85"/>
      <c r="K429" s="86"/>
      <c r="L429" s="85"/>
      <c r="M429" s="83"/>
      <c r="N429" s="87"/>
      <c r="O429" s="87"/>
      <c r="P429" s="76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  <c r="AN429" s="77"/>
      <c r="AO429" s="77"/>
      <c r="AP429" s="77"/>
      <c r="AQ429" s="77"/>
      <c r="AR429" s="77"/>
      <c r="AS429" s="77"/>
      <c r="AT429" s="77"/>
      <c r="AU429" s="77"/>
      <c r="AV429" s="77"/>
      <c r="AW429" s="77"/>
      <c r="AX429" s="77"/>
      <c r="AY429" s="77"/>
      <c r="AZ429" s="77"/>
      <c r="BA429" s="77"/>
      <c r="BB429" s="77"/>
      <c r="BC429" s="77"/>
      <c r="BD429" s="77"/>
      <c r="BE429" s="77"/>
      <c r="BF429" s="77"/>
      <c r="BG429" s="77"/>
      <c r="BH429" s="77"/>
      <c r="BI429" s="77"/>
      <c r="BJ429" s="77"/>
      <c r="BK429" s="77"/>
      <c r="BL429" s="77"/>
      <c r="BM429" s="77"/>
      <c r="BN429" s="77"/>
      <c r="BO429" s="77"/>
    </row>
    <row r="430" spans="1:67" s="78" customFormat="1" ht="14.25" customHeight="1" outlineLevel="2">
      <c r="A430" s="79">
        <v>27</v>
      </c>
      <c r="B430" s="89">
        <v>2.9750000000000001</v>
      </c>
      <c r="C430" s="81">
        <v>43991</v>
      </c>
      <c r="D430" s="81" t="s">
        <v>15</v>
      </c>
      <c r="E430" s="81">
        <v>44790</v>
      </c>
      <c r="F430" s="82"/>
      <c r="G430" s="82"/>
      <c r="H430" s="83"/>
      <c r="I430" s="90">
        <v>-22895045</v>
      </c>
      <c r="J430" s="85"/>
      <c r="K430" s="86"/>
      <c r="L430" s="85"/>
      <c r="M430" s="83"/>
      <c r="N430" s="87"/>
      <c r="O430" s="87"/>
      <c r="P430" s="76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  <c r="AN430" s="77"/>
      <c r="AO430" s="77"/>
      <c r="AP430" s="77"/>
      <c r="AQ430" s="77"/>
      <c r="AR430" s="77"/>
      <c r="AS430" s="77"/>
      <c r="AT430" s="77"/>
      <c r="AU430" s="77"/>
      <c r="AV430" s="77"/>
      <c r="AW430" s="77"/>
      <c r="AX430" s="77"/>
      <c r="AY430" s="77"/>
      <c r="AZ430" s="77"/>
      <c r="BA430" s="77"/>
      <c r="BB430" s="77"/>
      <c r="BC430" s="77"/>
      <c r="BD430" s="77"/>
      <c r="BE430" s="77"/>
      <c r="BF430" s="77"/>
      <c r="BG430" s="77"/>
      <c r="BH430" s="77"/>
      <c r="BI430" s="77"/>
      <c r="BJ430" s="77"/>
      <c r="BK430" s="77"/>
      <c r="BL430" s="77"/>
      <c r="BM430" s="77"/>
      <c r="BN430" s="77"/>
      <c r="BO430" s="77"/>
    </row>
    <row r="431" spans="1:67" s="78" customFormat="1" ht="14.25" customHeight="1" outlineLevel="2">
      <c r="A431" s="79">
        <v>27</v>
      </c>
      <c r="B431" s="89">
        <v>2.9750000000000001</v>
      </c>
      <c r="C431" s="81">
        <v>43991</v>
      </c>
      <c r="D431" s="81" t="s">
        <v>15</v>
      </c>
      <c r="E431" s="81">
        <v>44797</v>
      </c>
      <c r="F431" s="82"/>
      <c r="G431" s="82"/>
      <c r="H431" s="83"/>
      <c r="I431" s="90">
        <v>-35812246</v>
      </c>
      <c r="J431" s="85"/>
      <c r="K431" s="86"/>
      <c r="L431" s="85"/>
      <c r="M431" s="83"/>
      <c r="N431" s="87"/>
      <c r="O431" s="87"/>
      <c r="P431" s="76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  <c r="AN431" s="77"/>
      <c r="AO431" s="77"/>
      <c r="AP431" s="77"/>
      <c r="AQ431" s="77"/>
      <c r="AR431" s="77"/>
      <c r="AS431" s="77"/>
      <c r="AT431" s="77"/>
      <c r="AU431" s="77"/>
      <c r="AV431" s="77"/>
      <c r="AW431" s="77"/>
      <c r="AX431" s="77"/>
      <c r="AY431" s="77"/>
      <c r="AZ431" s="77"/>
      <c r="BA431" s="77"/>
      <c r="BB431" s="77"/>
      <c r="BC431" s="77"/>
      <c r="BD431" s="77"/>
      <c r="BE431" s="77"/>
      <c r="BF431" s="77"/>
      <c r="BG431" s="77"/>
      <c r="BH431" s="77"/>
      <c r="BI431" s="77"/>
      <c r="BJ431" s="77"/>
      <c r="BK431" s="77"/>
      <c r="BL431" s="77"/>
      <c r="BM431" s="77"/>
      <c r="BN431" s="77"/>
      <c r="BO431" s="77"/>
    </row>
    <row r="432" spans="1:67" s="78" customFormat="1" ht="14.25" customHeight="1" outlineLevel="2">
      <c r="A432" s="79">
        <v>27</v>
      </c>
      <c r="B432" s="89">
        <v>2.9750000000000001</v>
      </c>
      <c r="C432" s="81">
        <v>43991</v>
      </c>
      <c r="D432" s="81" t="s">
        <v>15</v>
      </c>
      <c r="E432" s="81">
        <v>44825</v>
      </c>
      <c r="F432" s="82"/>
      <c r="G432" s="82"/>
      <c r="H432" s="83"/>
      <c r="I432" s="90">
        <v>-702101</v>
      </c>
      <c r="J432" s="85"/>
      <c r="K432" s="86"/>
      <c r="L432" s="85"/>
      <c r="M432" s="83"/>
      <c r="N432" s="87"/>
      <c r="O432" s="87"/>
      <c r="P432" s="76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77"/>
      <c r="AP432" s="77"/>
      <c r="AQ432" s="77"/>
      <c r="AR432" s="77"/>
      <c r="AS432" s="77"/>
      <c r="AT432" s="77"/>
      <c r="AU432" s="77"/>
      <c r="AV432" s="77"/>
      <c r="AW432" s="77"/>
      <c r="AX432" s="77"/>
      <c r="AY432" s="77"/>
      <c r="AZ432" s="77"/>
      <c r="BA432" s="77"/>
      <c r="BB432" s="77"/>
      <c r="BC432" s="77"/>
      <c r="BD432" s="77"/>
      <c r="BE432" s="77"/>
      <c r="BF432" s="77"/>
      <c r="BG432" s="77"/>
      <c r="BH432" s="77"/>
      <c r="BI432" s="77"/>
      <c r="BJ432" s="77"/>
      <c r="BK432" s="77"/>
      <c r="BL432" s="77"/>
      <c r="BM432" s="77"/>
      <c r="BN432" s="77"/>
      <c r="BO432" s="77"/>
    </row>
    <row r="433" spans="1:67" s="78" customFormat="1" ht="14.25" customHeight="1" outlineLevel="2">
      <c r="A433" s="101">
        <v>27</v>
      </c>
      <c r="B433" s="102">
        <v>2.9750000000000001</v>
      </c>
      <c r="C433" s="103">
        <v>43991</v>
      </c>
      <c r="D433" s="103" t="s">
        <v>15</v>
      </c>
      <c r="E433" s="103">
        <v>44853</v>
      </c>
      <c r="F433" s="104"/>
      <c r="G433" s="104"/>
      <c r="H433" s="105"/>
      <c r="I433" s="106">
        <v>-215147200</v>
      </c>
      <c r="J433" s="107"/>
      <c r="K433" s="108"/>
      <c r="L433" s="107"/>
      <c r="M433" s="105"/>
      <c r="N433" s="109"/>
      <c r="O433" s="109"/>
      <c r="P433" s="76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77"/>
      <c r="AO433" s="77"/>
      <c r="AP433" s="77"/>
      <c r="AQ433" s="77"/>
      <c r="AR433" s="77"/>
      <c r="AS433" s="77"/>
      <c r="AT433" s="77"/>
      <c r="AU433" s="77"/>
      <c r="AV433" s="77"/>
      <c r="AW433" s="77"/>
      <c r="AX433" s="77"/>
      <c r="AY433" s="77"/>
      <c r="AZ433" s="77"/>
      <c r="BA433" s="77"/>
      <c r="BB433" s="77"/>
      <c r="BC433" s="77"/>
      <c r="BD433" s="77"/>
      <c r="BE433" s="77"/>
      <c r="BF433" s="77"/>
      <c r="BG433" s="77"/>
      <c r="BH433" s="77"/>
      <c r="BI433" s="77"/>
      <c r="BJ433" s="77"/>
      <c r="BK433" s="77"/>
      <c r="BL433" s="77"/>
      <c r="BM433" s="77"/>
      <c r="BN433" s="77"/>
      <c r="BO433" s="77"/>
    </row>
    <row r="434" spans="1:67" s="78" customFormat="1" ht="14.25" customHeight="1" outlineLevel="2">
      <c r="A434" s="101">
        <v>27</v>
      </c>
      <c r="B434" s="102">
        <v>2.9750000000000001</v>
      </c>
      <c r="C434" s="103">
        <v>43991</v>
      </c>
      <c r="D434" s="103" t="s">
        <v>15</v>
      </c>
      <c r="E434" s="103">
        <v>44888</v>
      </c>
      <c r="F434" s="104"/>
      <c r="G434" s="104"/>
      <c r="H434" s="105"/>
      <c r="I434" s="106">
        <v>-193365</v>
      </c>
      <c r="J434" s="107"/>
      <c r="K434" s="108"/>
      <c r="L434" s="107"/>
      <c r="M434" s="105"/>
      <c r="N434" s="109"/>
      <c r="O434" s="109"/>
      <c r="P434" s="76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77"/>
      <c r="AO434" s="77"/>
      <c r="AP434" s="77"/>
      <c r="AQ434" s="77"/>
      <c r="AR434" s="77"/>
      <c r="AS434" s="77"/>
      <c r="AT434" s="77"/>
      <c r="AU434" s="77"/>
      <c r="AV434" s="77"/>
      <c r="AW434" s="77"/>
      <c r="AX434" s="77"/>
      <c r="AY434" s="77"/>
      <c r="AZ434" s="77"/>
      <c r="BA434" s="77"/>
      <c r="BB434" s="77"/>
      <c r="BC434" s="77"/>
      <c r="BD434" s="77"/>
      <c r="BE434" s="77"/>
      <c r="BF434" s="77"/>
      <c r="BG434" s="77"/>
      <c r="BH434" s="77"/>
      <c r="BI434" s="77"/>
      <c r="BJ434" s="77"/>
      <c r="BK434" s="77"/>
      <c r="BL434" s="77"/>
      <c r="BM434" s="77"/>
      <c r="BN434" s="77"/>
      <c r="BO434" s="77"/>
    </row>
    <row r="435" spans="1:67" s="78" customFormat="1" ht="14.25" customHeight="1" outlineLevel="2">
      <c r="A435" s="101">
        <v>27</v>
      </c>
      <c r="B435" s="102">
        <v>2.9750000000000001</v>
      </c>
      <c r="C435" s="103">
        <v>43991</v>
      </c>
      <c r="D435" s="103" t="s">
        <v>15</v>
      </c>
      <c r="E435" s="81">
        <v>44895</v>
      </c>
      <c r="F435" s="82"/>
      <c r="G435" s="82"/>
      <c r="H435" s="83"/>
      <c r="I435" s="90">
        <v>-102220336</v>
      </c>
      <c r="J435" s="85"/>
      <c r="K435" s="86"/>
      <c r="L435" s="85"/>
      <c r="M435" s="83"/>
      <c r="N435" s="87"/>
      <c r="O435" s="87"/>
      <c r="P435" s="76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77"/>
      <c r="AO435" s="77"/>
      <c r="AP435" s="77"/>
      <c r="AQ435" s="77"/>
      <c r="AR435" s="77"/>
      <c r="AS435" s="77"/>
      <c r="AT435" s="77"/>
      <c r="AU435" s="77"/>
      <c r="AV435" s="77"/>
      <c r="AW435" s="77"/>
      <c r="AX435" s="77"/>
      <c r="AY435" s="77"/>
      <c r="AZ435" s="77"/>
      <c r="BA435" s="77"/>
      <c r="BB435" s="77"/>
      <c r="BC435" s="77"/>
      <c r="BD435" s="77"/>
      <c r="BE435" s="77"/>
      <c r="BF435" s="77"/>
      <c r="BG435" s="77"/>
      <c r="BH435" s="77"/>
      <c r="BI435" s="77"/>
      <c r="BJ435" s="77"/>
      <c r="BK435" s="77"/>
      <c r="BL435" s="77"/>
      <c r="BM435" s="77"/>
      <c r="BN435" s="77"/>
      <c r="BO435" s="77"/>
    </row>
    <row r="436" spans="1:67" s="78" customFormat="1" ht="14.25" customHeight="1" outlineLevel="2">
      <c r="A436" s="111">
        <v>27</v>
      </c>
      <c r="B436" s="112">
        <v>2.9750000000000001</v>
      </c>
      <c r="C436" s="81">
        <v>43991</v>
      </c>
      <c r="D436" s="81" t="s">
        <v>15</v>
      </c>
      <c r="E436" s="81">
        <v>44902</v>
      </c>
      <c r="F436" s="82"/>
      <c r="G436" s="82"/>
      <c r="H436" s="83"/>
      <c r="I436" s="90">
        <v>-45696291</v>
      </c>
      <c r="J436" s="85"/>
      <c r="K436" s="86"/>
      <c r="L436" s="85"/>
      <c r="M436" s="83"/>
      <c r="N436" s="87"/>
      <c r="O436" s="87"/>
      <c r="P436" s="76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  <c r="AN436" s="77"/>
      <c r="AO436" s="77"/>
      <c r="AP436" s="77"/>
      <c r="AQ436" s="77"/>
      <c r="AR436" s="77"/>
      <c r="AS436" s="77"/>
      <c r="AT436" s="77"/>
      <c r="AU436" s="77"/>
      <c r="AV436" s="77"/>
      <c r="AW436" s="77"/>
      <c r="AX436" s="77"/>
      <c r="AY436" s="77"/>
      <c r="AZ436" s="77"/>
      <c r="BA436" s="77"/>
      <c r="BB436" s="77"/>
      <c r="BC436" s="77"/>
      <c r="BD436" s="77"/>
      <c r="BE436" s="77"/>
      <c r="BF436" s="77"/>
      <c r="BG436" s="77"/>
      <c r="BH436" s="77"/>
      <c r="BI436" s="77"/>
      <c r="BJ436" s="77"/>
      <c r="BK436" s="77"/>
      <c r="BL436" s="77"/>
      <c r="BM436" s="77"/>
      <c r="BN436" s="77"/>
      <c r="BO436" s="77"/>
    </row>
    <row r="437" spans="1:67" s="78" customFormat="1" ht="14.25" customHeight="1" outlineLevel="2">
      <c r="A437" s="111">
        <v>27</v>
      </c>
      <c r="B437" s="112">
        <v>2.9750000000000001</v>
      </c>
      <c r="C437" s="81">
        <v>43991</v>
      </c>
      <c r="D437" s="81" t="s">
        <v>15</v>
      </c>
      <c r="E437" s="81">
        <v>44909</v>
      </c>
      <c r="F437" s="82"/>
      <c r="G437" s="82"/>
      <c r="H437" s="83"/>
      <c r="I437" s="90">
        <v>-35819153</v>
      </c>
      <c r="J437" s="85"/>
      <c r="K437" s="86"/>
      <c r="L437" s="85"/>
      <c r="M437" s="83"/>
      <c r="N437" s="87"/>
      <c r="O437" s="87"/>
      <c r="P437" s="76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  <c r="AN437" s="77"/>
      <c r="AO437" s="77"/>
      <c r="AP437" s="77"/>
      <c r="AQ437" s="77"/>
      <c r="AR437" s="77"/>
      <c r="AS437" s="77"/>
      <c r="AT437" s="77"/>
      <c r="AU437" s="77"/>
      <c r="AV437" s="77"/>
      <c r="AW437" s="77"/>
      <c r="AX437" s="77"/>
      <c r="AY437" s="77"/>
      <c r="AZ437" s="77"/>
      <c r="BA437" s="77"/>
      <c r="BB437" s="77"/>
      <c r="BC437" s="77"/>
      <c r="BD437" s="77"/>
      <c r="BE437" s="77"/>
      <c r="BF437" s="77"/>
      <c r="BG437" s="77"/>
      <c r="BH437" s="77"/>
      <c r="BI437" s="77"/>
      <c r="BJ437" s="77"/>
      <c r="BK437" s="77"/>
      <c r="BL437" s="77"/>
      <c r="BM437" s="77"/>
      <c r="BN437" s="77"/>
      <c r="BO437" s="77"/>
    </row>
    <row r="438" spans="1:67" s="78" customFormat="1" ht="14.25" customHeight="1" outlineLevel="2">
      <c r="A438" s="111">
        <v>27</v>
      </c>
      <c r="B438" s="112">
        <v>2.9750000000000001</v>
      </c>
      <c r="C438" s="81">
        <v>43991</v>
      </c>
      <c r="D438" s="81" t="s">
        <v>15</v>
      </c>
      <c r="E438" s="81">
        <v>44916</v>
      </c>
      <c r="F438" s="82"/>
      <c r="G438" s="82"/>
      <c r="H438" s="83"/>
      <c r="I438" s="90">
        <v>-132515585.40000001</v>
      </c>
      <c r="J438" s="85"/>
      <c r="K438" s="86"/>
      <c r="L438" s="85"/>
      <c r="M438" s="83"/>
      <c r="N438" s="87"/>
      <c r="O438" s="87"/>
      <c r="P438" s="76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</row>
    <row r="439" spans="1:67" s="78" customFormat="1" ht="14.25" customHeight="1" outlineLevel="2">
      <c r="A439" s="111">
        <v>27</v>
      </c>
      <c r="B439" s="112">
        <v>2.9750000000000001</v>
      </c>
      <c r="C439" s="81">
        <v>43991</v>
      </c>
      <c r="D439" s="81" t="s">
        <v>15</v>
      </c>
      <c r="E439" s="81">
        <v>44944</v>
      </c>
      <c r="F439" s="82"/>
      <c r="G439" s="82"/>
      <c r="H439" s="83"/>
      <c r="I439" s="90">
        <v>-1049956.33</v>
      </c>
      <c r="J439" s="85"/>
      <c r="K439" s="86"/>
      <c r="L439" s="85"/>
      <c r="M439" s="83"/>
      <c r="N439" s="87"/>
      <c r="O439" s="87"/>
      <c r="P439" s="76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</row>
    <row r="440" spans="1:67" s="78" customFormat="1" ht="14.25" customHeight="1" outlineLevel="2">
      <c r="A440" s="111">
        <v>27</v>
      </c>
      <c r="B440" s="112">
        <v>2.9750000000000001</v>
      </c>
      <c r="C440" s="81">
        <v>43991</v>
      </c>
      <c r="D440" s="81" t="s">
        <v>15</v>
      </c>
      <c r="E440" s="81">
        <v>44970</v>
      </c>
      <c r="F440" s="82"/>
      <c r="G440" s="82"/>
      <c r="H440" s="83"/>
      <c r="I440" s="90">
        <v>-212295586</v>
      </c>
      <c r="J440" s="85"/>
      <c r="K440" s="86"/>
      <c r="L440" s="85"/>
      <c r="M440" s="83"/>
      <c r="N440" s="87"/>
      <c r="O440" s="87"/>
      <c r="P440" s="76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</row>
    <row r="441" spans="1:67" s="78" customFormat="1" ht="14.25" customHeight="1" outlineLevel="2">
      <c r="A441" s="111">
        <v>27</v>
      </c>
      <c r="B441" s="112">
        <v>2.9750000000000001</v>
      </c>
      <c r="C441" s="81">
        <v>43991</v>
      </c>
      <c r="D441" s="81" t="s">
        <v>15</v>
      </c>
      <c r="E441" s="81">
        <v>45000</v>
      </c>
      <c r="F441" s="82"/>
      <c r="G441" s="82"/>
      <c r="H441" s="83"/>
      <c r="I441" s="90">
        <v>-47411186.670000002</v>
      </c>
      <c r="J441" s="85"/>
      <c r="K441" s="86"/>
      <c r="L441" s="85"/>
      <c r="M441" s="83"/>
      <c r="N441" s="87"/>
      <c r="O441" s="87"/>
      <c r="P441" s="76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</row>
    <row r="442" spans="1:67" s="78" customFormat="1" ht="14.25" customHeight="1" outlineLevel="2">
      <c r="A442" s="111">
        <v>27</v>
      </c>
      <c r="B442" s="112">
        <v>2.9750000000000001</v>
      </c>
      <c r="C442" s="81">
        <v>43991</v>
      </c>
      <c r="D442" s="81" t="s">
        <v>15</v>
      </c>
      <c r="E442" s="81">
        <v>45028</v>
      </c>
      <c r="F442" s="82"/>
      <c r="G442" s="82"/>
      <c r="H442" s="83"/>
      <c r="I442" s="90">
        <v>-150000000</v>
      </c>
      <c r="J442" s="85"/>
      <c r="K442" s="86"/>
      <c r="L442" s="85"/>
      <c r="M442" s="83"/>
      <c r="N442" s="87"/>
      <c r="O442" s="87"/>
      <c r="P442" s="76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</row>
    <row r="443" spans="1:67" s="78" customFormat="1" ht="14.25" customHeight="1" outlineLevel="2">
      <c r="A443" s="111">
        <v>27</v>
      </c>
      <c r="B443" s="112">
        <v>2.9750000000000001</v>
      </c>
      <c r="C443" s="81">
        <v>43991</v>
      </c>
      <c r="D443" s="81" t="s">
        <v>15</v>
      </c>
      <c r="E443" s="81">
        <v>45056</v>
      </c>
      <c r="F443" s="82"/>
      <c r="G443" s="82"/>
      <c r="H443" s="83"/>
      <c r="I443" s="90">
        <v>-122269039</v>
      </c>
      <c r="J443" s="85"/>
      <c r="K443" s="86"/>
      <c r="L443" s="85"/>
      <c r="M443" s="83"/>
      <c r="N443" s="87"/>
      <c r="O443" s="87"/>
      <c r="P443" s="76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</row>
    <row r="444" spans="1:67" s="78" customFormat="1" ht="14.25" customHeight="1" outlineLevel="2">
      <c r="A444" s="111">
        <v>27</v>
      </c>
      <c r="B444" s="112">
        <v>2.9750000000000001</v>
      </c>
      <c r="C444" s="81">
        <v>43991</v>
      </c>
      <c r="D444" s="81" t="s">
        <v>50</v>
      </c>
      <c r="E444" s="81">
        <v>45086</v>
      </c>
      <c r="F444" s="82"/>
      <c r="G444" s="82"/>
      <c r="H444" s="83"/>
      <c r="I444" s="90">
        <v>-1963327620.7916701</v>
      </c>
      <c r="J444" s="85"/>
      <c r="K444" s="86"/>
      <c r="L444" s="85"/>
      <c r="M444" s="83"/>
      <c r="N444" s="87"/>
      <c r="O444" s="87"/>
      <c r="P444" s="76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</row>
    <row r="445" spans="1:67" s="78" customFormat="1" ht="14.25" customHeight="1" outlineLevel="2">
      <c r="A445" s="111">
        <v>27</v>
      </c>
      <c r="B445" s="112">
        <v>2.9750000000000001</v>
      </c>
      <c r="C445" s="81">
        <v>43991</v>
      </c>
      <c r="D445" s="81" t="s">
        <v>15</v>
      </c>
      <c r="E445" s="81">
        <v>45091</v>
      </c>
      <c r="F445" s="82"/>
      <c r="G445" s="82"/>
      <c r="H445" s="83"/>
      <c r="I445" s="90">
        <v>-37217926.299999997</v>
      </c>
      <c r="J445" s="85"/>
      <c r="K445" s="86"/>
      <c r="L445" s="85"/>
      <c r="M445" s="83"/>
      <c r="N445" s="87"/>
      <c r="O445" s="87"/>
      <c r="P445" s="76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</row>
    <row r="446" spans="1:67" s="78" customFormat="1" ht="14.25" customHeight="1" outlineLevel="2">
      <c r="A446" s="111">
        <v>27</v>
      </c>
      <c r="B446" s="112">
        <v>2.9750000000000001</v>
      </c>
      <c r="C446" s="81">
        <v>43991</v>
      </c>
      <c r="D446" s="81" t="s">
        <v>15</v>
      </c>
      <c r="E446" s="81">
        <v>45127</v>
      </c>
      <c r="F446" s="82"/>
      <c r="G446" s="82"/>
      <c r="H446" s="83"/>
      <c r="I446" s="90">
        <v>-6419718.6699999999</v>
      </c>
      <c r="J446" s="85"/>
      <c r="K446" s="86"/>
      <c r="L446" s="85"/>
      <c r="M446" s="83"/>
      <c r="N446" s="87"/>
      <c r="O446" s="87"/>
      <c r="P446" s="76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</row>
    <row r="447" spans="1:67" s="78" customFormat="1" ht="14.25" customHeight="1" outlineLevel="2">
      <c r="A447" s="111">
        <v>27</v>
      </c>
      <c r="B447" s="112">
        <v>2.9750000000000001</v>
      </c>
      <c r="C447" s="81">
        <v>43991</v>
      </c>
      <c r="D447" s="81" t="s">
        <v>15</v>
      </c>
      <c r="E447" s="81">
        <v>45133</v>
      </c>
      <c r="F447" s="82"/>
      <c r="G447" s="82"/>
      <c r="H447" s="83"/>
      <c r="I447" s="90">
        <v>-212252566.09</v>
      </c>
      <c r="J447" s="85"/>
      <c r="K447" s="86"/>
      <c r="L447" s="85"/>
      <c r="M447" s="83"/>
      <c r="N447" s="87"/>
      <c r="O447" s="87"/>
      <c r="P447" s="76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</row>
    <row r="448" spans="1:67" s="78" customFormat="1" ht="14.25" customHeight="1" outlineLevel="2">
      <c r="A448" s="111">
        <v>27</v>
      </c>
      <c r="B448" s="112">
        <v>2.9750000000000001</v>
      </c>
      <c r="C448" s="81">
        <v>43991</v>
      </c>
      <c r="D448" s="81" t="s">
        <v>15</v>
      </c>
      <c r="E448" s="81">
        <v>45147</v>
      </c>
      <c r="F448" s="82"/>
      <c r="G448" s="82"/>
      <c r="H448" s="83"/>
      <c r="I448" s="90">
        <v>-47097583.420000002</v>
      </c>
      <c r="J448" s="85"/>
      <c r="K448" s="86"/>
      <c r="L448" s="85"/>
      <c r="M448" s="83"/>
      <c r="N448" s="87"/>
      <c r="O448" s="87"/>
      <c r="P448" s="76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</row>
    <row r="449" spans="1:67" s="78" customFormat="1" ht="14.25" customHeight="1" outlineLevel="2">
      <c r="A449" s="111">
        <v>27</v>
      </c>
      <c r="B449" s="112">
        <v>2.9750000000000001</v>
      </c>
      <c r="C449" s="81">
        <v>43991</v>
      </c>
      <c r="D449" s="81" t="s">
        <v>15</v>
      </c>
      <c r="E449" s="81">
        <v>45153</v>
      </c>
      <c r="F449" s="82"/>
      <c r="G449" s="82"/>
      <c r="H449" s="83"/>
      <c r="I449" s="90">
        <v>-28616009.719999999</v>
      </c>
      <c r="J449" s="85"/>
      <c r="K449" s="86"/>
      <c r="L449" s="85"/>
      <c r="M449" s="83"/>
      <c r="N449" s="87"/>
      <c r="O449" s="87"/>
      <c r="P449" s="76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</row>
    <row r="450" spans="1:67" s="78" customFormat="1" ht="14.25" customHeight="1" outlineLevel="2">
      <c r="A450" s="111">
        <v>27</v>
      </c>
      <c r="B450" s="112">
        <v>2.9750000000000001</v>
      </c>
      <c r="C450" s="81">
        <v>43991</v>
      </c>
      <c r="D450" s="81" t="s">
        <v>15</v>
      </c>
      <c r="E450" s="81">
        <v>45189</v>
      </c>
      <c r="F450" s="82"/>
      <c r="G450" s="82"/>
      <c r="H450" s="83"/>
      <c r="I450" s="90">
        <f>-SUM('[2]Resumen títulos para canje'!$K$67:$K$68)</f>
        <v>-85768747.579999998</v>
      </c>
      <c r="J450" s="85"/>
      <c r="K450" s="86"/>
      <c r="L450" s="85"/>
      <c r="M450" s="83"/>
      <c r="N450" s="87"/>
      <c r="O450" s="87"/>
      <c r="P450" s="76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</row>
    <row r="451" spans="1:67" s="78" customFormat="1" ht="14.25" customHeight="1" outlineLevel="2">
      <c r="A451" s="111">
        <v>27</v>
      </c>
      <c r="B451" s="112">
        <v>2.9750000000000001</v>
      </c>
      <c r="C451" s="81">
        <v>43991</v>
      </c>
      <c r="D451" s="81" t="s">
        <v>15</v>
      </c>
      <c r="E451" s="81">
        <v>45252</v>
      </c>
      <c r="F451" s="82"/>
      <c r="G451" s="82"/>
      <c r="H451" s="83"/>
      <c r="I451" s="90">
        <v>-338648125</v>
      </c>
      <c r="J451" s="85"/>
      <c r="K451" s="86"/>
      <c r="L451" s="85"/>
      <c r="M451" s="83"/>
      <c r="N451" s="87"/>
      <c r="O451" s="87"/>
      <c r="P451" s="76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</row>
    <row r="452" spans="1:67" s="78" customFormat="1" ht="14.25" customHeight="1" outlineLevel="2">
      <c r="A452" s="111">
        <v>27</v>
      </c>
      <c r="B452" s="112">
        <v>2.9750000000000001</v>
      </c>
      <c r="C452" s="81">
        <v>43991</v>
      </c>
      <c r="D452" s="81" t="s">
        <v>15</v>
      </c>
      <c r="E452" s="81">
        <v>45315</v>
      </c>
      <c r="F452" s="82"/>
      <c r="G452" s="82"/>
      <c r="H452" s="83"/>
      <c r="I452" s="90">
        <v>-30000</v>
      </c>
      <c r="J452" s="85"/>
      <c r="K452" s="86"/>
      <c r="L452" s="85"/>
      <c r="M452" s="83"/>
      <c r="N452" s="87"/>
      <c r="O452" s="87"/>
      <c r="P452" s="76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</row>
    <row r="453" spans="1:67" s="78" customFormat="1" ht="14.25" customHeight="1" outlineLevel="2">
      <c r="A453" s="111">
        <v>27</v>
      </c>
      <c r="B453" s="112">
        <v>2.9750000000000001</v>
      </c>
      <c r="C453" s="81">
        <v>43991</v>
      </c>
      <c r="D453" s="81" t="s">
        <v>15</v>
      </c>
      <c r="E453" s="81">
        <v>45350</v>
      </c>
      <c r="F453" s="82"/>
      <c r="G453" s="82"/>
      <c r="H453" s="83"/>
      <c r="I453" s="90">
        <v>-215767</v>
      </c>
      <c r="J453" s="85"/>
      <c r="K453" s="86"/>
      <c r="L453" s="85"/>
      <c r="M453" s="83"/>
      <c r="N453" s="87"/>
      <c r="O453" s="87"/>
      <c r="P453" s="76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</row>
    <row r="454" spans="1:67" s="78" customFormat="1" ht="14.25" customHeight="1" outlineLevel="2">
      <c r="A454" s="111">
        <v>27</v>
      </c>
      <c r="B454" s="112">
        <v>2.9750000000000001</v>
      </c>
      <c r="C454" s="81">
        <v>43991</v>
      </c>
      <c r="D454" s="81" t="s">
        <v>15</v>
      </c>
      <c r="E454" s="81">
        <v>45357</v>
      </c>
      <c r="F454" s="82"/>
      <c r="G454" s="82"/>
      <c r="H454" s="83"/>
      <c r="I454" s="90">
        <v>-58864712.670000002</v>
      </c>
      <c r="J454" s="85"/>
      <c r="K454" s="86"/>
      <c r="L454" s="85"/>
      <c r="M454" s="83"/>
      <c r="N454" s="87"/>
      <c r="O454" s="87"/>
      <c r="P454" s="76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</row>
    <row r="455" spans="1:67" s="78" customFormat="1" ht="14.25" customHeight="1" outlineLevel="2">
      <c r="A455" s="111">
        <v>27</v>
      </c>
      <c r="B455" s="112">
        <v>2.9750000000000001</v>
      </c>
      <c r="C455" s="81">
        <v>43991</v>
      </c>
      <c r="D455" s="81" t="s">
        <v>15</v>
      </c>
      <c r="E455" s="81">
        <v>45371</v>
      </c>
      <c r="F455" s="82"/>
      <c r="G455" s="82"/>
      <c r="H455" s="83"/>
      <c r="I455" s="90">
        <v>-1627877.33</v>
      </c>
      <c r="J455" s="85"/>
      <c r="K455" s="86"/>
      <c r="L455" s="85"/>
      <c r="M455" s="83"/>
      <c r="N455" s="87"/>
      <c r="O455" s="87"/>
      <c r="P455" s="76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</row>
    <row r="456" spans="1:67" s="78" customFormat="1" ht="14.25" customHeight="1" outlineLevel="2">
      <c r="A456" s="111">
        <v>27</v>
      </c>
      <c r="B456" s="112">
        <v>2.9750000000000001</v>
      </c>
      <c r="C456" s="81">
        <v>43991</v>
      </c>
      <c r="D456" s="81" t="s">
        <v>15</v>
      </c>
      <c r="E456" s="81">
        <v>45426</v>
      </c>
      <c r="F456" s="82"/>
      <c r="G456" s="82"/>
      <c r="H456" s="83"/>
      <c r="I456" s="90">
        <v>-52817833.399999999</v>
      </c>
      <c r="J456" s="85"/>
      <c r="K456" s="86"/>
      <c r="L456" s="85"/>
      <c r="M456" s="83"/>
      <c r="N456" s="87"/>
      <c r="O456" s="87"/>
      <c r="P456" s="76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</row>
    <row r="457" spans="1:67" s="78" customFormat="1" ht="14.25" customHeight="1" outlineLevel="2">
      <c r="A457" s="111">
        <v>27</v>
      </c>
      <c r="B457" s="112">
        <v>2.9750000000000001</v>
      </c>
      <c r="C457" s="81">
        <v>43991</v>
      </c>
      <c r="D457" s="81" t="s">
        <v>15</v>
      </c>
      <c r="E457" s="81">
        <v>45441</v>
      </c>
      <c r="F457" s="82"/>
      <c r="G457" s="82"/>
      <c r="H457" s="83"/>
      <c r="I457" s="90">
        <v>-142083</v>
      </c>
      <c r="J457" s="85"/>
      <c r="K457" s="86"/>
      <c r="L457" s="85"/>
      <c r="M457" s="83"/>
      <c r="N457" s="87"/>
      <c r="O457" s="87"/>
      <c r="P457" s="76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</row>
    <row r="458" spans="1:67" s="78" customFormat="1" ht="14.25" customHeight="1" outlineLevel="2">
      <c r="A458" s="111">
        <v>27</v>
      </c>
      <c r="B458" s="112">
        <v>2.9750000000000001</v>
      </c>
      <c r="C458" s="81">
        <v>43991</v>
      </c>
      <c r="D458" s="81" t="s">
        <v>15</v>
      </c>
      <c r="E458" s="81">
        <v>45452</v>
      </c>
      <c r="F458" s="82"/>
      <c r="G458" s="82"/>
      <c r="H458" s="83"/>
      <c r="I458" s="90">
        <v>-1093608670.61166</v>
      </c>
      <c r="J458" s="85"/>
      <c r="K458" s="86"/>
      <c r="L458" s="85"/>
      <c r="M458" s="83"/>
      <c r="N458" s="87"/>
      <c r="O458" s="87"/>
      <c r="P458" s="76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/>
      <c r="AN458" s="77"/>
      <c r="AO458" s="77"/>
      <c r="AP458" s="77"/>
      <c r="AQ458" s="77"/>
      <c r="AR458" s="77"/>
      <c r="AS458" s="77"/>
      <c r="AT458" s="77"/>
      <c r="AU458" s="77"/>
      <c r="AV458" s="77"/>
      <c r="AW458" s="77"/>
      <c r="AX458" s="77"/>
      <c r="AY458" s="77"/>
      <c r="AZ458" s="77"/>
      <c r="BA458" s="77"/>
      <c r="BB458" s="77"/>
      <c r="BC458" s="77"/>
      <c r="BD458" s="77"/>
      <c r="BE458" s="77"/>
      <c r="BF458" s="77"/>
      <c r="BG458" s="77"/>
      <c r="BH458" s="77"/>
      <c r="BI458" s="77"/>
      <c r="BJ458" s="77"/>
      <c r="BK458" s="77"/>
      <c r="BL458" s="77"/>
      <c r="BM458" s="77"/>
      <c r="BN458" s="77"/>
      <c r="BO458" s="77"/>
    </row>
    <row r="459" spans="1:67" s="19" customFormat="1" ht="14.25" customHeight="1">
      <c r="A459" s="43" t="s">
        <v>33</v>
      </c>
      <c r="B459" s="44"/>
      <c r="C459" s="45"/>
      <c r="D459" s="45"/>
      <c r="E459" s="45"/>
      <c r="F459" s="45"/>
      <c r="G459" s="45"/>
      <c r="H459" s="46"/>
      <c r="I459" s="46">
        <f>SUM(I417:I458)</f>
        <v>0.35000038146972656</v>
      </c>
      <c r="J459" s="46"/>
      <c r="K459" s="47"/>
      <c r="L459" s="48"/>
      <c r="M459" s="47"/>
      <c r="O459" s="46"/>
      <c r="P459" s="18"/>
    </row>
    <row r="460" spans="1:67" s="20" customFormat="1" ht="14.25" customHeight="1" outlineLevel="1">
      <c r="A460" s="9">
        <v>28</v>
      </c>
      <c r="B460" s="49">
        <v>1.575</v>
      </c>
      <c r="C460" s="11">
        <v>44216</v>
      </c>
      <c r="D460" s="11">
        <v>44215</v>
      </c>
      <c r="E460" s="11">
        <v>44216</v>
      </c>
      <c r="F460" s="11">
        <v>46042</v>
      </c>
      <c r="G460" s="12">
        <v>450000000</v>
      </c>
      <c r="H460" s="12">
        <v>2248320000</v>
      </c>
      <c r="I460" s="13">
        <v>900000000</v>
      </c>
      <c r="J460" s="13">
        <v>36000000</v>
      </c>
      <c r="K460" s="15">
        <v>102.69</v>
      </c>
      <c r="L460" s="16">
        <v>0</v>
      </c>
      <c r="M460" s="15">
        <v>0.88812000000000002</v>
      </c>
      <c r="N460" s="13">
        <v>626400000</v>
      </c>
      <c r="O460" s="17">
        <v>0.91959999999999997</v>
      </c>
      <c r="P460" s="18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</row>
    <row r="461" spans="1:67" s="20" customFormat="1" ht="14.25" customHeight="1" outlineLevel="1">
      <c r="A461" s="9">
        <v>28</v>
      </c>
      <c r="B461" s="49">
        <v>1.575</v>
      </c>
      <c r="C461" s="11">
        <v>44216</v>
      </c>
      <c r="D461" s="11">
        <v>44236</v>
      </c>
      <c r="E461" s="11">
        <v>44237</v>
      </c>
      <c r="F461" s="11">
        <v>46042</v>
      </c>
      <c r="G461" s="12">
        <v>450000000</v>
      </c>
      <c r="H461" s="12">
        <v>1661600000</v>
      </c>
      <c r="I461" s="13">
        <v>900000000</v>
      </c>
      <c r="J461" s="13">
        <v>100000000</v>
      </c>
      <c r="K461" s="15">
        <v>104.38</v>
      </c>
      <c r="L461" s="16">
        <v>9.1370000000000007E-2</v>
      </c>
      <c r="M461" s="15">
        <v>0.47482999999999997</v>
      </c>
      <c r="N461" s="13">
        <v>86720000</v>
      </c>
      <c r="O461" s="17">
        <v>0.55840000000000001</v>
      </c>
      <c r="P461" s="18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</row>
    <row r="462" spans="1:67" s="20" customFormat="1" ht="14.25" customHeight="1" outlineLevel="1">
      <c r="A462" s="9">
        <v>28</v>
      </c>
      <c r="B462" s="49">
        <v>1.575</v>
      </c>
      <c r="C462" s="11">
        <v>44216</v>
      </c>
      <c r="D462" s="11">
        <v>44271</v>
      </c>
      <c r="E462" s="11">
        <v>44272</v>
      </c>
      <c r="F462" s="11">
        <v>46042</v>
      </c>
      <c r="G462" s="12">
        <v>450000000</v>
      </c>
      <c r="H462" s="12">
        <v>1640820000</v>
      </c>
      <c r="I462" s="13">
        <v>900000000</v>
      </c>
      <c r="J462" s="13">
        <v>3470000</v>
      </c>
      <c r="K462" s="15">
        <v>104.45</v>
      </c>
      <c r="L462" s="16">
        <v>0.24365000000000001</v>
      </c>
      <c r="M462" s="15">
        <v>0.46905999999999998</v>
      </c>
      <c r="N462" s="13">
        <v>1020000</v>
      </c>
      <c r="O462" s="17">
        <v>0.51429999999999998</v>
      </c>
      <c r="P462" s="18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</row>
    <row r="463" spans="1:67" s="20" customFormat="1" ht="14.25" customHeight="1" outlineLevel="1">
      <c r="A463" s="9">
        <v>28</v>
      </c>
      <c r="B463" s="49">
        <v>1.575</v>
      </c>
      <c r="C463" s="11">
        <v>44216</v>
      </c>
      <c r="D463" s="11">
        <v>44299</v>
      </c>
      <c r="E463" s="11">
        <v>44300</v>
      </c>
      <c r="F463" s="11">
        <v>46042</v>
      </c>
      <c r="G463" s="12">
        <v>550000000</v>
      </c>
      <c r="H463" s="12">
        <v>892250000</v>
      </c>
      <c r="I463" s="13">
        <v>552460000</v>
      </c>
      <c r="J463" s="13">
        <v>0</v>
      </c>
      <c r="K463" s="15">
        <v>104.48999961325966</v>
      </c>
      <c r="L463" s="16">
        <v>0.36547000000000002</v>
      </c>
      <c r="M463" s="15">
        <v>0.46841782670958798</v>
      </c>
      <c r="N463" s="13">
        <v>1740000</v>
      </c>
      <c r="O463" s="17">
        <v>0</v>
      </c>
      <c r="P463" s="18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</row>
    <row r="464" spans="1:67" s="20" customFormat="1" ht="14.25" customHeight="1" outlineLevel="1">
      <c r="A464" s="9">
        <v>28</v>
      </c>
      <c r="B464" s="49">
        <v>1.575</v>
      </c>
      <c r="C464" s="11">
        <v>44216</v>
      </c>
      <c r="D464" s="11">
        <v>44328</v>
      </c>
      <c r="E464" s="11">
        <v>44329</v>
      </c>
      <c r="F464" s="11">
        <v>46042</v>
      </c>
      <c r="G464" s="12">
        <v>850000000</v>
      </c>
      <c r="H464" s="12">
        <v>1307870000</v>
      </c>
      <c r="I464" s="13">
        <v>867870000</v>
      </c>
      <c r="J464" s="13">
        <v>201700000</v>
      </c>
      <c r="K464" s="15">
        <v>103.52000000000001</v>
      </c>
      <c r="L464" s="16">
        <v>0.49164000000000002</v>
      </c>
      <c r="M464" s="15">
        <v>0.73953999999999998</v>
      </c>
      <c r="N464" s="13">
        <v>0</v>
      </c>
      <c r="O464" s="17">
        <v>0</v>
      </c>
      <c r="P464" s="18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</row>
    <row r="465" spans="1:67" s="20" customFormat="1" ht="14.25" customHeight="1" outlineLevel="1">
      <c r="A465" s="9">
        <v>28</v>
      </c>
      <c r="B465" s="49">
        <v>1.575</v>
      </c>
      <c r="C465" s="11">
        <v>44216</v>
      </c>
      <c r="D465" s="11">
        <v>44362</v>
      </c>
      <c r="E465" s="11">
        <v>44363</v>
      </c>
      <c r="F465" s="11">
        <v>46042</v>
      </c>
      <c r="G465" s="12">
        <v>450000000</v>
      </c>
      <c r="H465" s="12">
        <v>855520000</v>
      </c>
      <c r="I465" s="13">
        <v>445320000</v>
      </c>
      <c r="J465" s="13">
        <v>100610000</v>
      </c>
      <c r="K465" s="15">
        <v>103.57</v>
      </c>
      <c r="L465" s="16">
        <v>0.63956999999999997</v>
      </c>
      <c r="M465" s="15">
        <v>0.74541999999999997</v>
      </c>
      <c r="N465" s="13">
        <v>3900000</v>
      </c>
      <c r="O465" s="17">
        <v>0</v>
      </c>
      <c r="P465" s="18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</row>
    <row r="466" spans="1:67" s="20" customFormat="1" ht="14.25" customHeight="1" outlineLevel="1">
      <c r="A466" s="9">
        <v>28</v>
      </c>
      <c r="B466" s="49">
        <v>1.575</v>
      </c>
      <c r="C466" s="11">
        <v>44216</v>
      </c>
      <c r="D466" s="11">
        <v>44397</v>
      </c>
      <c r="E466" s="11">
        <v>44398</v>
      </c>
      <c r="F466" s="11">
        <v>46042</v>
      </c>
      <c r="G466" s="12">
        <v>500000000</v>
      </c>
      <c r="H466" s="12">
        <v>1630400000</v>
      </c>
      <c r="I466" s="13">
        <v>506460000</v>
      </c>
      <c r="J466" s="13">
        <v>380000</v>
      </c>
      <c r="K466" s="15">
        <v>102.84428</v>
      </c>
      <c r="L466" s="16">
        <v>4.28E-3</v>
      </c>
      <c r="M466" s="15">
        <v>0.74890000000000001</v>
      </c>
      <c r="N466" s="13">
        <v>28430000</v>
      </c>
      <c r="O466" s="17">
        <v>0</v>
      </c>
      <c r="P466" s="18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</row>
    <row r="467" spans="1:67" s="20" customFormat="1" ht="14.25" customHeight="1" outlineLevel="1">
      <c r="A467" s="9">
        <v>28</v>
      </c>
      <c r="B467" s="49">
        <v>1.575</v>
      </c>
      <c r="C467" s="11">
        <v>44216</v>
      </c>
      <c r="D467" s="11">
        <v>44460</v>
      </c>
      <c r="E467" s="11">
        <v>44461</v>
      </c>
      <c r="F467" s="11">
        <v>46042</v>
      </c>
      <c r="G467" s="12">
        <v>500000000</v>
      </c>
      <c r="H467" s="12">
        <v>1539130000</v>
      </c>
      <c r="I467" s="13">
        <v>1000000000</v>
      </c>
      <c r="J467" s="13">
        <v>781000000</v>
      </c>
      <c r="K467" s="15">
        <v>103.04</v>
      </c>
      <c r="L467" s="16">
        <v>0.27390999999999999</v>
      </c>
      <c r="M467" s="15">
        <v>0.73001000000000005</v>
      </c>
      <c r="N467" s="13">
        <v>34240000</v>
      </c>
      <c r="O467" s="17">
        <v>0.87265917602996257</v>
      </c>
      <c r="P467" s="18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</row>
    <row r="468" spans="1:67" s="78" customFormat="1" ht="14.25" customHeight="1" outlineLevel="1">
      <c r="A468" s="68">
        <v>28</v>
      </c>
      <c r="B468" s="49">
        <v>1.575</v>
      </c>
      <c r="C468" s="70">
        <v>44216</v>
      </c>
      <c r="D468" s="70">
        <v>44523</v>
      </c>
      <c r="E468" s="70">
        <v>44524</v>
      </c>
      <c r="F468" s="70">
        <v>46042</v>
      </c>
      <c r="G468" s="71">
        <v>500000000</v>
      </c>
      <c r="H468" s="71">
        <v>1806210000</v>
      </c>
      <c r="I468" s="72">
        <v>1000000000</v>
      </c>
      <c r="J468" s="72">
        <v>506490000</v>
      </c>
      <c r="K468" s="73">
        <v>103.71</v>
      </c>
      <c r="L468" s="74">
        <v>0.54354999999999998</v>
      </c>
      <c r="M468" s="73">
        <v>0.55983000000000005</v>
      </c>
      <c r="N468" s="72">
        <v>29400000</v>
      </c>
      <c r="O468" s="75">
        <v>0.88439024390243903</v>
      </c>
      <c r="P468" s="76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  <c r="AN468" s="77"/>
      <c r="AO468" s="77"/>
      <c r="AP468" s="77"/>
      <c r="AQ468" s="77"/>
      <c r="AR468" s="77"/>
      <c r="AS468" s="77"/>
      <c r="AT468" s="77"/>
      <c r="AU468" s="77"/>
      <c r="AV468" s="77"/>
      <c r="AW468" s="77"/>
      <c r="AX468" s="77"/>
      <c r="AY468" s="77"/>
      <c r="AZ468" s="77"/>
      <c r="BA468" s="77"/>
      <c r="BB468" s="77"/>
      <c r="BC468" s="77"/>
      <c r="BD468" s="77"/>
      <c r="BE468" s="77"/>
      <c r="BF468" s="77"/>
      <c r="BG468" s="77"/>
      <c r="BH468" s="77"/>
      <c r="BI468" s="77"/>
      <c r="BJ468" s="77"/>
      <c r="BK468" s="77"/>
      <c r="BL468" s="77"/>
      <c r="BM468" s="77"/>
      <c r="BN468" s="77"/>
      <c r="BO468" s="77"/>
    </row>
    <row r="469" spans="1:67" s="78" customFormat="1" ht="14.25" customHeight="1" outlineLevel="2">
      <c r="A469" s="111">
        <v>28</v>
      </c>
      <c r="B469" s="112">
        <v>1.575</v>
      </c>
      <c r="C469" s="81">
        <v>44216</v>
      </c>
      <c r="D469" s="81" t="s">
        <v>52</v>
      </c>
      <c r="E469" s="81">
        <v>45311</v>
      </c>
      <c r="F469" s="82"/>
      <c r="G469" s="82"/>
      <c r="H469" s="83"/>
      <c r="I469" s="90">
        <v>-2357370000</v>
      </c>
      <c r="J469" s="85"/>
      <c r="K469" s="86"/>
      <c r="L469" s="85"/>
      <c r="M469" s="83"/>
      <c r="N469" s="87"/>
      <c r="O469" s="87"/>
      <c r="P469" s="76"/>
      <c r="Q469" s="123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  <c r="AN469" s="77"/>
      <c r="AO469" s="77"/>
      <c r="AP469" s="77"/>
      <c r="AQ469" s="77"/>
      <c r="AR469" s="77"/>
      <c r="AS469" s="77"/>
      <c r="AT469" s="77"/>
      <c r="AU469" s="77"/>
      <c r="AV469" s="77"/>
      <c r="AW469" s="77"/>
      <c r="AX469" s="77"/>
      <c r="AY469" s="77"/>
      <c r="AZ469" s="77"/>
      <c r="BA469" s="77"/>
      <c r="BB469" s="77"/>
      <c r="BC469" s="77"/>
      <c r="BD469" s="77"/>
      <c r="BE469" s="77"/>
      <c r="BF469" s="77"/>
      <c r="BG469" s="77"/>
      <c r="BH469" s="77"/>
      <c r="BI469" s="77"/>
      <c r="BJ469" s="77"/>
      <c r="BK469" s="77"/>
      <c r="BL469" s="77"/>
      <c r="BM469" s="77"/>
      <c r="BN469" s="77"/>
      <c r="BO469" s="77"/>
    </row>
    <row r="470" spans="1:67" s="78" customFormat="1" ht="14.25" customHeight="1" outlineLevel="2">
      <c r="A470" s="111">
        <v>28</v>
      </c>
      <c r="B470" s="112">
        <v>1.575</v>
      </c>
      <c r="C470" s="81">
        <v>44216</v>
      </c>
      <c r="D470" s="81" t="s">
        <v>15</v>
      </c>
      <c r="E470" s="81">
        <v>45315</v>
      </c>
      <c r="F470" s="82"/>
      <c r="G470" s="82"/>
      <c r="H470" s="83"/>
      <c r="I470" s="90">
        <v>-90000</v>
      </c>
      <c r="J470" s="85"/>
      <c r="K470" s="86"/>
      <c r="L470" s="85"/>
      <c r="M470" s="83"/>
      <c r="N470" s="87"/>
      <c r="O470" s="87"/>
      <c r="P470" s="76"/>
      <c r="Q470" s="123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  <c r="AL470" s="77"/>
      <c r="AM470" s="77"/>
      <c r="AN470" s="77"/>
      <c r="AO470" s="77"/>
      <c r="AP470" s="77"/>
      <c r="AQ470" s="77"/>
      <c r="AR470" s="77"/>
      <c r="AS470" s="77"/>
      <c r="AT470" s="77"/>
      <c r="AU470" s="77"/>
      <c r="AV470" s="77"/>
      <c r="AW470" s="77"/>
      <c r="AX470" s="77"/>
      <c r="AY470" s="77"/>
      <c r="AZ470" s="77"/>
      <c r="BA470" s="77"/>
      <c r="BB470" s="77"/>
      <c r="BC470" s="77"/>
      <c r="BD470" s="77"/>
      <c r="BE470" s="77"/>
      <c r="BF470" s="77"/>
      <c r="BG470" s="77"/>
      <c r="BH470" s="77"/>
      <c r="BI470" s="77"/>
      <c r="BJ470" s="77"/>
      <c r="BK470" s="77"/>
      <c r="BL470" s="77"/>
      <c r="BM470" s="77"/>
      <c r="BN470" s="77"/>
      <c r="BO470" s="77"/>
    </row>
    <row r="471" spans="1:67" s="78" customFormat="1" ht="14.25" customHeight="1" outlineLevel="2">
      <c r="A471" s="111">
        <v>28</v>
      </c>
      <c r="B471" s="112">
        <v>1.575</v>
      </c>
      <c r="C471" s="81">
        <v>44216</v>
      </c>
      <c r="D471" s="81" t="s">
        <v>15</v>
      </c>
      <c r="E471" s="81">
        <v>45343</v>
      </c>
      <c r="F471" s="82"/>
      <c r="G471" s="82"/>
      <c r="H471" s="83"/>
      <c r="I471" s="90">
        <v>-5348634</v>
      </c>
      <c r="J471" s="85"/>
      <c r="K471" s="86"/>
      <c r="L471" s="85"/>
      <c r="M471" s="83"/>
      <c r="N471" s="87"/>
      <c r="O471" s="87"/>
      <c r="P471" s="76"/>
      <c r="Q471" s="123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  <c r="AL471" s="77"/>
      <c r="AM471" s="77"/>
      <c r="AN471" s="77"/>
      <c r="AO471" s="77"/>
      <c r="AP471" s="77"/>
      <c r="AQ471" s="77"/>
      <c r="AR471" s="77"/>
      <c r="AS471" s="77"/>
      <c r="AT471" s="77"/>
      <c r="AU471" s="77"/>
      <c r="AV471" s="77"/>
      <c r="AW471" s="77"/>
      <c r="AX471" s="77"/>
      <c r="AY471" s="77"/>
      <c r="AZ471" s="77"/>
      <c r="BA471" s="77"/>
      <c r="BB471" s="77"/>
      <c r="BC471" s="77"/>
      <c r="BD471" s="77"/>
      <c r="BE471" s="77"/>
      <c r="BF471" s="77"/>
      <c r="BG471" s="77"/>
      <c r="BH471" s="77"/>
      <c r="BI471" s="77"/>
      <c r="BJ471" s="77"/>
      <c r="BK471" s="77"/>
      <c r="BL471" s="77"/>
      <c r="BM471" s="77"/>
      <c r="BN471" s="77"/>
      <c r="BO471" s="77"/>
    </row>
    <row r="472" spans="1:67" s="78" customFormat="1" ht="14.25" customHeight="1" outlineLevel="2">
      <c r="A472" s="111">
        <v>28</v>
      </c>
      <c r="B472" s="112">
        <v>1.575</v>
      </c>
      <c r="C472" s="81">
        <v>44216</v>
      </c>
      <c r="D472" s="81" t="s">
        <v>15</v>
      </c>
      <c r="E472" s="81">
        <v>45350</v>
      </c>
      <c r="F472" s="82"/>
      <c r="G472" s="82"/>
      <c r="H472" s="83"/>
      <c r="I472" s="90">
        <v>-153140</v>
      </c>
      <c r="J472" s="85"/>
      <c r="K472" s="86"/>
      <c r="L472" s="85"/>
      <c r="M472" s="83"/>
      <c r="N472" s="87"/>
      <c r="O472" s="87"/>
      <c r="P472" s="76"/>
      <c r="Q472" s="123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  <c r="AL472" s="77"/>
      <c r="AM472" s="77"/>
      <c r="AN472" s="77"/>
      <c r="AO472" s="77"/>
      <c r="AP472" s="77"/>
      <c r="AQ472" s="77"/>
      <c r="AR472" s="77"/>
      <c r="AS472" s="77"/>
      <c r="AT472" s="77"/>
      <c r="AU472" s="77"/>
      <c r="AV472" s="77"/>
      <c r="AW472" s="77"/>
      <c r="AX472" s="77"/>
      <c r="AY472" s="77"/>
      <c r="AZ472" s="77"/>
      <c r="BA472" s="77"/>
      <c r="BB472" s="77"/>
      <c r="BC472" s="77"/>
      <c r="BD472" s="77"/>
      <c r="BE472" s="77"/>
      <c r="BF472" s="77"/>
      <c r="BG472" s="77"/>
      <c r="BH472" s="77"/>
      <c r="BI472" s="77"/>
      <c r="BJ472" s="77"/>
      <c r="BK472" s="77"/>
      <c r="BL472" s="77"/>
      <c r="BM472" s="77"/>
      <c r="BN472" s="77"/>
      <c r="BO472" s="77"/>
    </row>
    <row r="473" spans="1:67" s="78" customFormat="1" ht="14.25" customHeight="1" outlineLevel="2">
      <c r="A473" s="111">
        <v>28</v>
      </c>
      <c r="B473" s="112">
        <v>1.575</v>
      </c>
      <c r="C473" s="81">
        <v>44216</v>
      </c>
      <c r="D473" s="81" t="s">
        <v>15</v>
      </c>
      <c r="E473" s="81">
        <v>45357</v>
      </c>
      <c r="F473" s="82"/>
      <c r="G473" s="82"/>
      <c r="H473" s="83"/>
      <c r="I473" s="90">
        <v>-198288623.32999998</v>
      </c>
      <c r="J473" s="85"/>
      <c r="K473" s="86"/>
      <c r="L473" s="85"/>
      <c r="M473" s="83"/>
      <c r="N473" s="87"/>
      <c r="O473" s="87"/>
      <c r="P473" s="76"/>
      <c r="Q473" s="123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  <c r="AL473" s="77"/>
      <c r="AM473" s="77"/>
      <c r="AN473" s="77"/>
      <c r="AO473" s="77"/>
      <c r="AP473" s="77"/>
      <c r="AQ473" s="77"/>
      <c r="AR473" s="77"/>
      <c r="AS473" s="77"/>
      <c r="AT473" s="77"/>
      <c r="AU473" s="77"/>
      <c r="AV473" s="77"/>
      <c r="AW473" s="77"/>
      <c r="AX473" s="77"/>
      <c r="AY473" s="77"/>
      <c r="AZ473" s="77"/>
      <c r="BA473" s="77"/>
      <c r="BB473" s="77"/>
      <c r="BC473" s="77"/>
      <c r="BD473" s="77"/>
      <c r="BE473" s="77"/>
      <c r="BF473" s="77"/>
      <c r="BG473" s="77"/>
      <c r="BH473" s="77"/>
      <c r="BI473" s="77"/>
      <c r="BJ473" s="77"/>
      <c r="BK473" s="77"/>
      <c r="BL473" s="77"/>
      <c r="BM473" s="77"/>
      <c r="BN473" s="77"/>
      <c r="BO473" s="77"/>
    </row>
    <row r="474" spans="1:67" s="78" customFormat="1" ht="14.25" customHeight="1" outlineLevel="2">
      <c r="A474" s="111">
        <v>28</v>
      </c>
      <c r="B474" s="112">
        <v>1.575</v>
      </c>
      <c r="C474" s="81">
        <v>44216</v>
      </c>
      <c r="D474" s="81" t="s">
        <v>15</v>
      </c>
      <c r="E474" s="81">
        <v>45371</v>
      </c>
      <c r="F474" s="82"/>
      <c r="G474" s="82"/>
      <c r="H474" s="83"/>
      <c r="I474" s="90">
        <v>-59990000.990000799</v>
      </c>
      <c r="J474" s="85"/>
      <c r="K474" s="86"/>
      <c r="L474" s="85"/>
      <c r="M474" s="83"/>
      <c r="N474" s="87"/>
      <c r="O474" s="87"/>
      <c r="P474" s="76"/>
      <c r="Q474" s="123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  <c r="AL474" s="77"/>
      <c r="AM474" s="77"/>
      <c r="AN474" s="77"/>
      <c r="AO474" s="77"/>
      <c r="AP474" s="77"/>
      <c r="AQ474" s="77"/>
      <c r="AR474" s="77"/>
      <c r="AS474" s="77"/>
      <c r="AT474" s="77"/>
      <c r="AU474" s="77"/>
      <c r="AV474" s="77"/>
      <c r="AW474" s="77"/>
      <c r="AX474" s="77"/>
      <c r="AY474" s="77"/>
      <c r="AZ474" s="77"/>
      <c r="BA474" s="77"/>
      <c r="BB474" s="77"/>
      <c r="BC474" s="77"/>
      <c r="BD474" s="77"/>
      <c r="BE474" s="77"/>
      <c r="BF474" s="77"/>
      <c r="BG474" s="77"/>
      <c r="BH474" s="77"/>
      <c r="BI474" s="77"/>
      <c r="BJ474" s="77"/>
      <c r="BK474" s="77"/>
      <c r="BL474" s="77"/>
      <c r="BM474" s="77"/>
      <c r="BN474" s="77"/>
      <c r="BO474" s="77"/>
    </row>
    <row r="475" spans="1:67" s="78" customFormat="1" ht="14.25" customHeight="1" outlineLevel="2">
      <c r="A475" s="111">
        <v>28</v>
      </c>
      <c r="B475" s="112">
        <v>1.575</v>
      </c>
      <c r="C475" s="81">
        <v>44216</v>
      </c>
      <c r="D475" s="81" t="s">
        <v>15</v>
      </c>
      <c r="E475" s="81">
        <v>45399</v>
      </c>
      <c r="F475" s="82"/>
      <c r="G475" s="82"/>
      <c r="H475" s="83"/>
      <c r="I475" s="90">
        <v>-257591285</v>
      </c>
      <c r="J475" s="85"/>
      <c r="K475" s="86"/>
      <c r="L475" s="85"/>
      <c r="M475" s="83"/>
      <c r="N475" s="87"/>
      <c r="O475" s="87"/>
      <c r="P475" s="76"/>
      <c r="Q475" s="123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  <c r="AN475" s="77"/>
      <c r="AO475" s="77"/>
      <c r="AP475" s="77"/>
      <c r="AQ475" s="77"/>
      <c r="AR475" s="77"/>
      <c r="AS475" s="77"/>
      <c r="AT475" s="77"/>
      <c r="AU475" s="77"/>
      <c r="AV475" s="77"/>
      <c r="AW475" s="77"/>
      <c r="AX475" s="77"/>
      <c r="AY475" s="77"/>
      <c r="AZ475" s="77"/>
      <c r="BA475" s="77"/>
      <c r="BB475" s="77"/>
      <c r="BC475" s="77"/>
      <c r="BD475" s="77"/>
      <c r="BE475" s="77"/>
      <c r="BF475" s="77"/>
      <c r="BG475" s="77"/>
      <c r="BH475" s="77"/>
      <c r="BI475" s="77"/>
      <c r="BJ475" s="77"/>
      <c r="BK475" s="77"/>
      <c r="BL475" s="77"/>
      <c r="BM475" s="77"/>
      <c r="BN475" s="77"/>
      <c r="BO475" s="77"/>
    </row>
    <row r="476" spans="1:67" s="78" customFormat="1" ht="14.25" customHeight="1" outlineLevel="2">
      <c r="A476" s="111">
        <v>28</v>
      </c>
      <c r="B476" s="112">
        <v>1.575</v>
      </c>
      <c r="C476" s="81">
        <v>44216</v>
      </c>
      <c r="D476" s="81" t="s">
        <v>15</v>
      </c>
      <c r="E476" s="81">
        <v>45414</v>
      </c>
      <c r="F476" s="82"/>
      <c r="G476" s="82"/>
      <c r="H476" s="83"/>
      <c r="I476" s="90">
        <v>-39987560</v>
      </c>
      <c r="J476" s="85"/>
      <c r="K476" s="86"/>
      <c r="L476" s="85"/>
      <c r="M476" s="83"/>
      <c r="N476" s="87"/>
      <c r="O476" s="87"/>
      <c r="P476" s="76"/>
      <c r="Q476" s="123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  <c r="AL476" s="77"/>
      <c r="AM476" s="77"/>
      <c r="AN476" s="77"/>
      <c r="AO476" s="77"/>
      <c r="AP476" s="77"/>
      <c r="AQ476" s="77"/>
      <c r="AR476" s="77"/>
      <c r="AS476" s="77"/>
      <c r="AT476" s="77"/>
      <c r="AU476" s="77"/>
      <c r="AV476" s="77"/>
      <c r="AW476" s="77"/>
      <c r="AX476" s="77"/>
      <c r="AY476" s="77"/>
      <c r="AZ476" s="77"/>
      <c r="BA476" s="77"/>
      <c r="BB476" s="77"/>
      <c r="BC476" s="77"/>
      <c r="BD476" s="77"/>
      <c r="BE476" s="77"/>
      <c r="BF476" s="77"/>
      <c r="BG476" s="77"/>
      <c r="BH476" s="77"/>
      <c r="BI476" s="77"/>
      <c r="BJ476" s="77"/>
      <c r="BK476" s="77"/>
      <c r="BL476" s="77"/>
      <c r="BM476" s="77"/>
      <c r="BN476" s="77"/>
      <c r="BO476" s="77"/>
    </row>
    <row r="477" spans="1:67" s="78" customFormat="1" ht="14.25" customHeight="1" outlineLevel="2">
      <c r="A477" s="111">
        <v>28</v>
      </c>
      <c r="B477" s="112">
        <v>1.575</v>
      </c>
      <c r="C477" s="81">
        <v>44216</v>
      </c>
      <c r="D477" s="81" t="s">
        <v>15</v>
      </c>
      <c r="E477" s="81">
        <v>45441</v>
      </c>
      <c r="F477" s="82"/>
      <c r="G477" s="82"/>
      <c r="H477" s="83"/>
      <c r="I477" s="90">
        <v>-200000000</v>
      </c>
      <c r="J477" s="85"/>
      <c r="K477" s="86"/>
      <c r="L477" s="85"/>
      <c r="M477" s="83"/>
      <c r="N477" s="87"/>
      <c r="O477" s="87"/>
      <c r="P477" s="76"/>
      <c r="Q477" s="123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  <c r="AL477" s="77"/>
      <c r="AM477" s="77"/>
      <c r="AN477" s="77"/>
      <c r="AO477" s="77"/>
      <c r="AP477" s="77"/>
      <c r="AQ477" s="77"/>
      <c r="AR477" s="77"/>
      <c r="AS477" s="77"/>
      <c r="AT477" s="77"/>
      <c r="AU477" s="77"/>
      <c r="AV477" s="77"/>
      <c r="AW477" s="77"/>
      <c r="AX477" s="77"/>
      <c r="AY477" s="77"/>
      <c r="AZ477" s="77"/>
      <c r="BA477" s="77"/>
      <c r="BB477" s="77"/>
      <c r="BC477" s="77"/>
      <c r="BD477" s="77"/>
      <c r="BE477" s="77"/>
      <c r="BF477" s="77"/>
      <c r="BG477" s="77"/>
      <c r="BH477" s="77"/>
      <c r="BI477" s="77"/>
      <c r="BJ477" s="77"/>
      <c r="BK477" s="77"/>
      <c r="BL477" s="77"/>
      <c r="BM477" s="77"/>
      <c r="BN477" s="77"/>
      <c r="BO477" s="77"/>
    </row>
    <row r="478" spans="1:67" s="78" customFormat="1" ht="14.25" customHeight="1" outlineLevel="2">
      <c r="A478" s="111">
        <v>28</v>
      </c>
      <c r="B478" s="112">
        <v>1.575</v>
      </c>
      <c r="C478" s="81">
        <v>44216</v>
      </c>
      <c r="D478" s="81" t="s">
        <v>15</v>
      </c>
      <c r="E478" s="81">
        <v>45455</v>
      </c>
      <c r="F478" s="82"/>
      <c r="G478" s="82"/>
      <c r="H478" s="83"/>
      <c r="I478" s="90">
        <v>-20189035.329999998</v>
      </c>
      <c r="J478" s="85"/>
      <c r="K478" s="86"/>
      <c r="L478" s="85"/>
      <c r="M478" s="83"/>
      <c r="N478" s="87"/>
      <c r="O478" s="87"/>
      <c r="P478" s="76"/>
      <c r="Q478" s="123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  <c r="AL478" s="77"/>
      <c r="AM478" s="77"/>
      <c r="AN478" s="77"/>
      <c r="AO478" s="77"/>
      <c r="AP478" s="77"/>
      <c r="AQ478" s="77"/>
      <c r="AR478" s="77"/>
      <c r="AS478" s="77"/>
      <c r="AT478" s="77"/>
      <c r="AU478" s="77"/>
      <c r="AV478" s="77"/>
      <c r="AW478" s="77"/>
      <c r="AX478" s="77"/>
      <c r="AY478" s="77"/>
      <c r="AZ478" s="77"/>
      <c r="BA478" s="77"/>
      <c r="BB478" s="77"/>
      <c r="BC478" s="77"/>
      <c r="BD478" s="77"/>
      <c r="BE478" s="77"/>
      <c r="BF478" s="77"/>
      <c r="BG478" s="77"/>
      <c r="BH478" s="77"/>
      <c r="BI478" s="77"/>
      <c r="BJ478" s="77"/>
      <c r="BK478" s="77"/>
      <c r="BL478" s="77"/>
      <c r="BM478" s="77"/>
      <c r="BN478" s="77"/>
      <c r="BO478" s="77"/>
    </row>
    <row r="479" spans="1:67" s="78" customFormat="1" ht="14.25" customHeight="1" outlineLevel="2">
      <c r="A479" s="111">
        <v>28</v>
      </c>
      <c r="B479" s="112">
        <v>1.575</v>
      </c>
      <c r="C479" s="81">
        <v>44216</v>
      </c>
      <c r="D479" s="81" t="s">
        <v>15</v>
      </c>
      <c r="E479" s="81">
        <v>45504</v>
      </c>
      <c r="F479" s="82"/>
      <c r="G479" s="82"/>
      <c r="H479" s="83"/>
      <c r="I479" s="90">
        <v>-134973530.66999999</v>
      </c>
      <c r="J479" s="85"/>
      <c r="K479" s="86"/>
      <c r="L479" s="85"/>
      <c r="M479" s="83"/>
      <c r="N479" s="87"/>
      <c r="O479" s="87"/>
      <c r="P479" s="76"/>
      <c r="Q479" s="123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  <c r="AL479" s="77"/>
      <c r="AM479" s="77"/>
      <c r="AN479" s="77"/>
      <c r="AO479" s="77"/>
      <c r="AP479" s="77"/>
      <c r="AQ479" s="77"/>
      <c r="AR479" s="77"/>
      <c r="AS479" s="77"/>
      <c r="AT479" s="77"/>
      <c r="AU479" s="77"/>
      <c r="AV479" s="77"/>
      <c r="AW479" s="77"/>
      <c r="AX479" s="77"/>
      <c r="AY479" s="77"/>
      <c r="AZ479" s="77"/>
      <c r="BA479" s="77"/>
      <c r="BB479" s="77"/>
      <c r="BC479" s="77"/>
      <c r="BD479" s="77"/>
      <c r="BE479" s="77"/>
      <c r="BF479" s="77"/>
      <c r="BG479" s="77"/>
      <c r="BH479" s="77"/>
      <c r="BI479" s="77"/>
      <c r="BJ479" s="77"/>
      <c r="BK479" s="77"/>
      <c r="BL479" s="77"/>
      <c r="BM479" s="77"/>
      <c r="BN479" s="77"/>
      <c r="BO479" s="77"/>
    </row>
    <row r="480" spans="1:67" s="78" customFormat="1" ht="14.25" customHeight="1" outlineLevel="2">
      <c r="A480" s="111">
        <v>28</v>
      </c>
      <c r="B480" s="112">
        <v>1.575</v>
      </c>
      <c r="C480" s="81">
        <v>44216</v>
      </c>
      <c r="D480" s="81" t="s">
        <v>15</v>
      </c>
      <c r="E480" s="81">
        <v>45518</v>
      </c>
      <c r="F480" s="82"/>
      <c r="G480" s="82"/>
      <c r="H480" s="83"/>
      <c r="I480" s="90">
        <v>-13091919.33</v>
      </c>
      <c r="J480" s="85"/>
      <c r="K480" s="86"/>
      <c r="L480" s="85"/>
      <c r="M480" s="83"/>
      <c r="N480" s="87"/>
      <c r="O480" s="87"/>
      <c r="P480" s="76"/>
      <c r="Q480" s="123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  <c r="AL480" s="77"/>
      <c r="AM480" s="77"/>
      <c r="AN480" s="77"/>
      <c r="AO480" s="77"/>
      <c r="AP480" s="77"/>
      <c r="AQ480" s="77"/>
      <c r="AR480" s="77"/>
      <c r="AS480" s="77"/>
      <c r="AT480" s="77"/>
      <c r="AU480" s="77"/>
      <c r="AV480" s="77"/>
      <c r="AW480" s="77"/>
      <c r="AX480" s="77"/>
      <c r="AY480" s="77"/>
      <c r="AZ480" s="77"/>
      <c r="BA480" s="77"/>
      <c r="BB480" s="77"/>
      <c r="BC480" s="77"/>
      <c r="BD480" s="77"/>
      <c r="BE480" s="77"/>
      <c r="BF480" s="77"/>
      <c r="BG480" s="77"/>
      <c r="BH480" s="77"/>
      <c r="BI480" s="77"/>
      <c r="BJ480" s="77"/>
      <c r="BK480" s="77"/>
      <c r="BL480" s="77"/>
      <c r="BM480" s="77"/>
      <c r="BN480" s="77"/>
      <c r="BO480" s="77"/>
    </row>
    <row r="481" spans="1:67" s="78" customFormat="1" ht="14.25" customHeight="1" outlineLevel="2">
      <c r="A481" s="111">
        <v>28</v>
      </c>
      <c r="B481" s="112">
        <v>1.575</v>
      </c>
      <c r="C481" s="81">
        <v>44216</v>
      </c>
      <c r="D481" s="81" t="s">
        <v>15</v>
      </c>
      <c r="E481" s="81">
        <v>45525</v>
      </c>
      <c r="F481" s="82"/>
      <c r="G481" s="82"/>
      <c r="H481" s="83"/>
      <c r="I481" s="90">
        <v>-31524289.329999998</v>
      </c>
      <c r="J481" s="85"/>
      <c r="K481" s="86"/>
      <c r="L481" s="85"/>
      <c r="M481" s="83"/>
      <c r="N481" s="87"/>
      <c r="O481" s="87"/>
      <c r="P481" s="76"/>
      <c r="Q481" s="123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/>
      <c r="AM481" s="77"/>
      <c r="AN481" s="77"/>
      <c r="AO481" s="77"/>
      <c r="AP481" s="77"/>
      <c r="AQ481" s="77"/>
      <c r="AR481" s="77"/>
      <c r="AS481" s="77"/>
      <c r="AT481" s="77"/>
      <c r="AU481" s="77"/>
      <c r="AV481" s="77"/>
      <c r="AW481" s="77"/>
      <c r="AX481" s="77"/>
      <c r="AY481" s="77"/>
      <c r="AZ481" s="77"/>
      <c r="BA481" s="77"/>
      <c r="BB481" s="77"/>
      <c r="BC481" s="77"/>
      <c r="BD481" s="77"/>
      <c r="BE481" s="77"/>
      <c r="BF481" s="77"/>
      <c r="BG481" s="77"/>
      <c r="BH481" s="77"/>
      <c r="BI481" s="77"/>
      <c r="BJ481" s="77"/>
      <c r="BK481" s="77"/>
      <c r="BL481" s="77"/>
      <c r="BM481" s="77"/>
      <c r="BN481" s="77"/>
      <c r="BO481" s="77"/>
    </row>
    <row r="482" spans="1:67" s="78" customFormat="1" ht="14.25" customHeight="1" outlineLevel="2">
      <c r="A482" s="111">
        <v>28</v>
      </c>
      <c r="B482" s="112">
        <v>1.575</v>
      </c>
      <c r="C482" s="81">
        <v>44216</v>
      </c>
      <c r="D482" s="81" t="s">
        <v>15</v>
      </c>
      <c r="E482" s="81">
        <v>45560</v>
      </c>
      <c r="F482" s="82"/>
      <c r="G482" s="82"/>
      <c r="H482" s="83"/>
      <c r="I482" s="90">
        <v>-155013428</v>
      </c>
      <c r="J482" s="85"/>
      <c r="K482" s="86"/>
      <c r="L482" s="85"/>
      <c r="M482" s="83"/>
      <c r="N482" s="87"/>
      <c r="O482" s="87"/>
      <c r="P482" s="76"/>
      <c r="Q482" s="123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  <c r="AN482" s="77"/>
      <c r="AO482" s="77"/>
      <c r="AP482" s="77"/>
      <c r="AQ482" s="77"/>
      <c r="AR482" s="77"/>
      <c r="AS482" s="77"/>
      <c r="AT482" s="77"/>
      <c r="AU482" s="77"/>
      <c r="AV482" s="77"/>
      <c r="AW482" s="77"/>
      <c r="AX482" s="77"/>
      <c r="AY482" s="77"/>
      <c r="AZ482" s="77"/>
      <c r="BA482" s="77"/>
      <c r="BB482" s="77"/>
      <c r="BC482" s="77"/>
      <c r="BD482" s="77"/>
      <c r="BE482" s="77"/>
      <c r="BF482" s="77"/>
      <c r="BG482" s="77"/>
      <c r="BH482" s="77"/>
      <c r="BI482" s="77"/>
      <c r="BJ482" s="77"/>
      <c r="BK482" s="77"/>
      <c r="BL482" s="77"/>
      <c r="BM482" s="77"/>
      <c r="BN482" s="77"/>
      <c r="BO482" s="77"/>
    </row>
    <row r="483" spans="1:67" s="78" customFormat="1" ht="14.25" customHeight="1" outlineLevel="2">
      <c r="A483" s="111">
        <v>28</v>
      </c>
      <c r="B483" s="112">
        <v>1.575</v>
      </c>
      <c r="C483" s="81">
        <v>44216</v>
      </c>
      <c r="D483" s="81" t="s">
        <v>15</v>
      </c>
      <c r="E483" s="81">
        <v>45609</v>
      </c>
      <c r="F483" s="82"/>
      <c r="G483" s="82"/>
      <c r="H483" s="83"/>
      <c r="I483" s="90">
        <v>-21738634</v>
      </c>
      <c r="J483" s="85"/>
      <c r="K483" s="86"/>
      <c r="L483" s="85"/>
      <c r="M483" s="83"/>
      <c r="N483" s="87"/>
      <c r="O483" s="87"/>
      <c r="P483" s="76"/>
      <c r="Q483" s="123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  <c r="AN483" s="77"/>
      <c r="AO483" s="77"/>
      <c r="AP483" s="77"/>
      <c r="AQ483" s="77"/>
      <c r="AR483" s="77"/>
      <c r="AS483" s="77"/>
      <c r="AT483" s="77"/>
      <c r="AU483" s="77"/>
      <c r="AV483" s="77"/>
      <c r="AW483" s="77"/>
      <c r="AX483" s="77"/>
      <c r="AY483" s="77"/>
      <c r="AZ483" s="77"/>
      <c r="BA483" s="77"/>
      <c r="BB483" s="77"/>
      <c r="BC483" s="77"/>
      <c r="BD483" s="77"/>
      <c r="BE483" s="77"/>
      <c r="BF483" s="77"/>
      <c r="BG483" s="77"/>
      <c r="BH483" s="77"/>
      <c r="BI483" s="77"/>
      <c r="BJ483" s="77"/>
      <c r="BK483" s="77"/>
      <c r="BL483" s="77"/>
      <c r="BM483" s="77"/>
      <c r="BN483" s="77"/>
      <c r="BO483" s="77"/>
    </row>
    <row r="484" spans="1:67" s="78" customFormat="1" ht="14.25" customHeight="1" outlineLevel="2">
      <c r="A484" s="111">
        <v>28</v>
      </c>
      <c r="B484" s="112">
        <v>1.575</v>
      </c>
      <c r="C484" s="81">
        <v>44216</v>
      </c>
      <c r="D484" s="81" t="s">
        <v>15</v>
      </c>
      <c r="E484" s="81">
        <v>45616</v>
      </c>
      <c r="F484" s="82"/>
      <c r="G484" s="82"/>
      <c r="H484" s="83"/>
      <c r="I484" s="90">
        <v>-72429368</v>
      </c>
      <c r="J484" s="85"/>
      <c r="K484" s="86"/>
      <c r="L484" s="85"/>
      <c r="M484" s="83"/>
      <c r="N484" s="87"/>
      <c r="O484" s="87"/>
      <c r="P484" s="76"/>
      <c r="Q484" s="123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77"/>
      <c r="AO484" s="77"/>
      <c r="AP484" s="77"/>
      <c r="AQ484" s="77"/>
      <c r="AR484" s="77"/>
      <c r="AS484" s="77"/>
      <c r="AT484" s="77"/>
      <c r="AU484" s="77"/>
      <c r="AV484" s="77"/>
      <c r="AW484" s="77"/>
      <c r="AX484" s="77"/>
      <c r="AY484" s="77"/>
      <c r="AZ484" s="77"/>
      <c r="BA484" s="77"/>
      <c r="BB484" s="77"/>
      <c r="BC484" s="77"/>
      <c r="BD484" s="77"/>
      <c r="BE484" s="77"/>
      <c r="BF484" s="77"/>
      <c r="BG484" s="77"/>
      <c r="BH484" s="77"/>
      <c r="BI484" s="77"/>
      <c r="BJ484" s="77"/>
      <c r="BK484" s="77"/>
      <c r="BL484" s="77"/>
      <c r="BM484" s="77"/>
      <c r="BN484" s="77"/>
      <c r="BO484" s="77"/>
    </row>
    <row r="485" spans="1:67" s="78" customFormat="1" ht="14.25" customHeight="1" outlineLevel="2">
      <c r="A485" s="111">
        <v>28</v>
      </c>
      <c r="B485" s="112">
        <v>1.575</v>
      </c>
      <c r="C485" s="81">
        <v>44216</v>
      </c>
      <c r="D485" s="81" t="s">
        <v>15</v>
      </c>
      <c r="E485" s="81">
        <v>45644</v>
      </c>
      <c r="F485" s="82"/>
      <c r="G485" s="82"/>
      <c r="H485" s="83"/>
      <c r="I485" s="90">
        <v>-113673090</v>
      </c>
      <c r="J485" s="85"/>
      <c r="K485" s="86"/>
      <c r="L485" s="85"/>
      <c r="M485" s="83"/>
      <c r="N485" s="87"/>
      <c r="O485" s="87"/>
      <c r="P485" s="76"/>
      <c r="Q485" s="123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77"/>
      <c r="AO485" s="77"/>
      <c r="AP485" s="77"/>
      <c r="AQ485" s="77"/>
      <c r="AR485" s="77"/>
      <c r="AS485" s="77"/>
      <c r="AT485" s="77"/>
      <c r="AU485" s="77"/>
      <c r="AV485" s="77"/>
      <c r="AW485" s="77"/>
      <c r="AX485" s="77"/>
      <c r="AY485" s="77"/>
      <c r="AZ485" s="77"/>
      <c r="BA485" s="77"/>
      <c r="BB485" s="77"/>
      <c r="BC485" s="77"/>
      <c r="BD485" s="77"/>
      <c r="BE485" s="77"/>
      <c r="BF485" s="77"/>
      <c r="BG485" s="77"/>
      <c r="BH485" s="77"/>
      <c r="BI485" s="77"/>
      <c r="BJ485" s="77"/>
      <c r="BK485" s="77"/>
      <c r="BL485" s="77"/>
      <c r="BM485" s="77"/>
      <c r="BN485" s="77"/>
      <c r="BO485" s="77"/>
    </row>
    <row r="486" spans="1:67" s="78" customFormat="1" ht="14.25" customHeight="1" outlineLevel="2">
      <c r="A486" s="111">
        <v>28</v>
      </c>
      <c r="B486" s="112">
        <v>1.575</v>
      </c>
      <c r="C486" s="81">
        <v>44216</v>
      </c>
      <c r="D486" s="81" t="s">
        <v>15</v>
      </c>
      <c r="E486" s="81">
        <v>45672</v>
      </c>
      <c r="F486" s="82"/>
      <c r="G486" s="82"/>
      <c r="H486" s="83"/>
      <c r="I486" s="90">
        <v>-294708836</v>
      </c>
      <c r="J486" s="85"/>
      <c r="K486" s="86"/>
      <c r="L486" s="85"/>
      <c r="M486" s="83"/>
      <c r="N486" s="87"/>
      <c r="O486" s="87"/>
      <c r="P486" s="76"/>
      <c r="Q486" s="123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77"/>
      <c r="AO486" s="77"/>
      <c r="AP486" s="77"/>
      <c r="AQ486" s="77"/>
      <c r="AR486" s="77"/>
      <c r="AS486" s="77"/>
      <c r="AT486" s="77"/>
      <c r="AU486" s="77"/>
      <c r="AV486" s="77"/>
      <c r="AW486" s="77"/>
      <c r="AX486" s="77"/>
      <c r="AY486" s="77"/>
      <c r="AZ486" s="77"/>
      <c r="BA486" s="77"/>
      <c r="BB486" s="77"/>
      <c r="BC486" s="77"/>
      <c r="BD486" s="77"/>
      <c r="BE486" s="77"/>
      <c r="BF486" s="77"/>
      <c r="BG486" s="77"/>
      <c r="BH486" s="77"/>
      <c r="BI486" s="77"/>
      <c r="BJ486" s="77"/>
      <c r="BK486" s="77"/>
      <c r="BL486" s="77"/>
      <c r="BM486" s="77"/>
      <c r="BN486" s="77"/>
      <c r="BO486" s="77"/>
    </row>
    <row r="487" spans="1:67" s="78" customFormat="1" ht="14.25" customHeight="1" outlineLevel="2">
      <c r="A487" s="111">
        <v>28</v>
      </c>
      <c r="B487" s="112">
        <v>1.575</v>
      </c>
      <c r="C487" s="81">
        <v>44216</v>
      </c>
      <c r="D487" s="81" t="s">
        <v>50</v>
      </c>
      <c r="E487" s="81">
        <v>45677</v>
      </c>
      <c r="F487" s="82"/>
      <c r="G487" s="82"/>
      <c r="H487" s="83"/>
      <c r="I487" s="90">
        <v>-1547974313.0099998</v>
      </c>
      <c r="J487" s="85"/>
      <c r="K487" s="86"/>
      <c r="L487" s="85"/>
      <c r="M487" s="83"/>
      <c r="N487" s="87"/>
      <c r="O487" s="87"/>
      <c r="P487" s="76"/>
      <c r="Q487" s="123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77"/>
      <c r="AO487" s="77"/>
      <c r="AP487" s="77"/>
      <c r="AQ487" s="77"/>
      <c r="AR487" s="77"/>
      <c r="AS487" s="77"/>
      <c r="AT487" s="77"/>
      <c r="AU487" s="77"/>
      <c r="AV487" s="77"/>
      <c r="AW487" s="77"/>
      <c r="AX487" s="77"/>
      <c r="AY487" s="77"/>
      <c r="AZ487" s="77"/>
      <c r="BA487" s="77"/>
      <c r="BB487" s="77"/>
      <c r="BC487" s="77"/>
      <c r="BD487" s="77"/>
      <c r="BE487" s="77"/>
      <c r="BF487" s="77"/>
      <c r="BG487" s="77"/>
      <c r="BH487" s="77"/>
      <c r="BI487" s="77"/>
      <c r="BJ487" s="77"/>
      <c r="BK487" s="77"/>
      <c r="BL487" s="77"/>
      <c r="BM487" s="77"/>
      <c r="BN487" s="77"/>
      <c r="BO487" s="77"/>
    </row>
    <row r="488" spans="1:67" s="78" customFormat="1" ht="14.25" customHeight="1" outlineLevel="2">
      <c r="A488" s="111">
        <v>28</v>
      </c>
      <c r="B488" s="112">
        <v>1.575</v>
      </c>
      <c r="C488" s="81">
        <v>44216</v>
      </c>
      <c r="D488" s="81" t="s">
        <v>15</v>
      </c>
      <c r="E488" s="81">
        <v>45686</v>
      </c>
      <c r="F488" s="82"/>
      <c r="G488" s="82"/>
      <c r="H488" s="83"/>
      <c r="I488" s="90">
        <v>-14227784</v>
      </c>
      <c r="J488" s="85"/>
      <c r="K488" s="86"/>
      <c r="L488" s="85"/>
      <c r="M488" s="83"/>
      <c r="N488" s="87"/>
      <c r="O488" s="87"/>
      <c r="P488" s="76"/>
      <c r="Q488" s="123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  <c r="AL488" s="77"/>
      <c r="AM488" s="77"/>
      <c r="AN488" s="77"/>
      <c r="AO488" s="77"/>
      <c r="AP488" s="77"/>
      <c r="AQ488" s="77"/>
      <c r="AR488" s="77"/>
      <c r="AS488" s="77"/>
      <c r="AT488" s="77"/>
      <c r="AU488" s="77"/>
      <c r="AV488" s="77"/>
      <c r="AW488" s="77"/>
      <c r="AX488" s="77"/>
      <c r="AY488" s="77"/>
      <c r="AZ488" s="77"/>
      <c r="BA488" s="77"/>
      <c r="BB488" s="77"/>
      <c r="BC488" s="77"/>
      <c r="BD488" s="77"/>
      <c r="BE488" s="77"/>
      <c r="BF488" s="77"/>
      <c r="BG488" s="77"/>
      <c r="BH488" s="77"/>
      <c r="BI488" s="77"/>
      <c r="BJ488" s="77"/>
      <c r="BK488" s="77"/>
      <c r="BL488" s="77"/>
      <c r="BM488" s="77"/>
      <c r="BN488" s="77"/>
      <c r="BO488" s="77"/>
    </row>
    <row r="489" spans="1:67" s="78" customFormat="1" ht="14.25" customHeight="1" outlineLevel="2">
      <c r="A489" s="111">
        <v>28</v>
      </c>
      <c r="B489" s="112">
        <v>1.575</v>
      </c>
      <c r="C489" s="81">
        <v>44216</v>
      </c>
      <c r="D489" s="81" t="s">
        <v>15</v>
      </c>
      <c r="E489" s="81">
        <v>45707</v>
      </c>
      <c r="F489" s="82"/>
      <c r="G489" s="82"/>
      <c r="H489" s="83"/>
      <c r="I489" s="90">
        <v>-4773961</v>
      </c>
      <c r="J489" s="85"/>
      <c r="K489" s="86"/>
      <c r="L489" s="85"/>
      <c r="M489" s="83"/>
      <c r="N489" s="87"/>
      <c r="O489" s="87"/>
      <c r="P489" s="76"/>
      <c r="Q489" s="123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77"/>
      <c r="AO489" s="77"/>
      <c r="AP489" s="77"/>
      <c r="AQ489" s="77"/>
      <c r="AR489" s="77"/>
      <c r="AS489" s="77"/>
      <c r="AT489" s="77"/>
      <c r="AU489" s="77"/>
      <c r="AV489" s="77"/>
      <c r="AW489" s="77"/>
      <c r="AX489" s="77"/>
      <c r="AY489" s="77"/>
      <c r="AZ489" s="77"/>
      <c r="BA489" s="77"/>
      <c r="BB489" s="77"/>
      <c r="BC489" s="77"/>
      <c r="BD489" s="77"/>
      <c r="BE489" s="77"/>
      <c r="BF489" s="77"/>
      <c r="BG489" s="77"/>
      <c r="BH489" s="77"/>
      <c r="BI489" s="77"/>
      <c r="BJ489" s="77"/>
      <c r="BK489" s="77"/>
      <c r="BL489" s="77"/>
      <c r="BM489" s="77"/>
      <c r="BN489" s="77"/>
      <c r="BO489" s="77"/>
    </row>
    <row r="490" spans="1:67" s="78" customFormat="1" ht="14.25" customHeight="1" outlineLevel="2">
      <c r="A490" s="111">
        <v>28</v>
      </c>
      <c r="B490" s="112">
        <v>1.575</v>
      </c>
      <c r="C490" s="81">
        <v>44216</v>
      </c>
      <c r="D490" s="81" t="s">
        <v>15</v>
      </c>
      <c r="E490" s="81">
        <v>45734</v>
      </c>
      <c r="F490" s="82"/>
      <c r="G490" s="82"/>
      <c r="H490" s="83"/>
      <c r="I490" s="90">
        <v>-45871218</v>
      </c>
      <c r="J490" s="85"/>
      <c r="K490" s="86"/>
      <c r="L490" s="85"/>
      <c r="M490" s="83"/>
      <c r="N490" s="87"/>
      <c r="O490" s="87"/>
      <c r="P490" s="76"/>
      <c r="Q490" s="123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  <c r="AL490" s="77"/>
      <c r="AM490" s="77"/>
      <c r="AN490" s="77"/>
      <c r="AO490" s="77"/>
      <c r="AP490" s="77"/>
      <c r="AQ490" s="77"/>
      <c r="AR490" s="77"/>
      <c r="AS490" s="77"/>
      <c r="AT490" s="77"/>
      <c r="AU490" s="77"/>
      <c r="AV490" s="77"/>
      <c r="AW490" s="77"/>
      <c r="AX490" s="77"/>
      <c r="AY490" s="77"/>
      <c r="AZ490" s="77"/>
      <c r="BA490" s="77"/>
      <c r="BB490" s="77"/>
      <c r="BC490" s="77"/>
      <c r="BD490" s="77"/>
      <c r="BE490" s="77"/>
      <c r="BF490" s="77"/>
      <c r="BG490" s="77"/>
      <c r="BH490" s="77"/>
      <c r="BI490" s="77"/>
      <c r="BJ490" s="77"/>
      <c r="BK490" s="77"/>
      <c r="BL490" s="77"/>
      <c r="BM490" s="77"/>
      <c r="BN490" s="77"/>
      <c r="BO490" s="77"/>
    </row>
    <row r="491" spans="1:67" s="78" customFormat="1" ht="14.25" customHeight="1" outlineLevel="2">
      <c r="A491" s="111">
        <v>28</v>
      </c>
      <c r="B491" s="112">
        <v>1.575</v>
      </c>
      <c r="C491" s="81">
        <v>44216</v>
      </c>
      <c r="D491" s="81" t="s">
        <v>15</v>
      </c>
      <c r="E491" s="81">
        <v>45777</v>
      </c>
      <c r="F491" s="82"/>
      <c r="G491" s="82"/>
      <c r="H491" s="83"/>
      <c r="I491" s="90">
        <v>-26129600.329999998</v>
      </c>
      <c r="J491" s="85"/>
      <c r="K491" s="86"/>
      <c r="L491" s="85"/>
      <c r="M491" s="83"/>
      <c r="N491" s="87"/>
      <c r="O491" s="87"/>
      <c r="P491" s="76"/>
      <c r="Q491" s="123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  <c r="AN491" s="77"/>
      <c r="AO491" s="77"/>
      <c r="AP491" s="77"/>
      <c r="AQ491" s="77"/>
      <c r="AR491" s="77"/>
      <c r="AS491" s="77"/>
      <c r="AT491" s="77"/>
      <c r="AU491" s="77"/>
      <c r="AV491" s="77"/>
      <c r="AW491" s="77"/>
      <c r="AX491" s="77"/>
      <c r="AY491" s="77"/>
      <c r="AZ491" s="77"/>
      <c r="BA491" s="77"/>
      <c r="BB491" s="77"/>
      <c r="BC491" s="77"/>
      <c r="BD491" s="77"/>
      <c r="BE491" s="77"/>
      <c r="BF491" s="77"/>
      <c r="BG491" s="77"/>
      <c r="BH491" s="77"/>
      <c r="BI491" s="77"/>
      <c r="BJ491" s="77"/>
      <c r="BK491" s="77"/>
      <c r="BL491" s="77"/>
      <c r="BM491" s="77"/>
      <c r="BN491" s="77"/>
      <c r="BO491" s="77"/>
    </row>
    <row r="492" spans="1:67" s="78" customFormat="1" ht="14.25" customHeight="1" outlineLevel="2">
      <c r="A492" s="111">
        <v>28</v>
      </c>
      <c r="B492" s="112">
        <v>1.575</v>
      </c>
      <c r="C492" s="81">
        <v>44216</v>
      </c>
      <c r="D492" s="81" t="s">
        <v>15</v>
      </c>
      <c r="E492" s="81">
        <v>45791</v>
      </c>
      <c r="F492" s="82"/>
      <c r="G492" s="82"/>
      <c r="H492" s="83"/>
      <c r="I492" s="90">
        <v>-123549</v>
      </c>
      <c r="J492" s="85"/>
      <c r="K492" s="86"/>
      <c r="L492" s="85"/>
      <c r="M492" s="83"/>
      <c r="N492" s="87"/>
      <c r="O492" s="87"/>
      <c r="P492" s="76"/>
      <c r="Q492" s="123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  <c r="AN492" s="77"/>
      <c r="AO492" s="77"/>
      <c r="AP492" s="77"/>
      <c r="AQ492" s="77"/>
      <c r="AR492" s="77"/>
      <c r="AS492" s="77"/>
      <c r="AT492" s="77"/>
      <c r="AU492" s="77"/>
      <c r="AV492" s="77"/>
      <c r="AW492" s="77"/>
      <c r="AX492" s="77"/>
      <c r="AY492" s="77"/>
      <c r="AZ492" s="77"/>
      <c r="BA492" s="77"/>
      <c r="BB492" s="77"/>
      <c r="BC492" s="77"/>
      <c r="BD492" s="77"/>
      <c r="BE492" s="77"/>
      <c r="BF492" s="77"/>
      <c r="BG492" s="77"/>
      <c r="BH492" s="77"/>
      <c r="BI492" s="77"/>
      <c r="BJ492" s="77"/>
      <c r="BK492" s="77"/>
      <c r="BL492" s="77"/>
      <c r="BM492" s="77"/>
      <c r="BN492" s="77"/>
      <c r="BO492" s="77"/>
    </row>
    <row r="493" spans="1:67" s="78" customFormat="1" ht="14.25" customHeight="1" outlineLevel="2">
      <c r="A493" s="111">
        <v>28</v>
      </c>
      <c r="B493" s="112">
        <v>1.575</v>
      </c>
      <c r="C493" s="81">
        <v>44216</v>
      </c>
      <c r="D493" s="81" t="s">
        <v>15</v>
      </c>
      <c r="E493" s="81">
        <v>45805</v>
      </c>
      <c r="F493" s="82"/>
      <c r="G493" s="82"/>
      <c r="H493" s="83"/>
      <c r="I493" s="90">
        <v>-61242897</v>
      </c>
      <c r="J493" s="85"/>
      <c r="K493" s="86"/>
      <c r="L493" s="85"/>
      <c r="M493" s="83"/>
      <c r="N493" s="87"/>
      <c r="O493" s="87"/>
      <c r="P493" s="76"/>
      <c r="Q493" s="123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/>
      <c r="AN493" s="77"/>
      <c r="AO493" s="77"/>
      <c r="AP493" s="77"/>
      <c r="AQ493" s="77"/>
      <c r="AR493" s="77"/>
      <c r="AS493" s="77"/>
      <c r="AT493" s="77"/>
      <c r="AU493" s="77"/>
      <c r="AV493" s="77"/>
      <c r="AW493" s="77"/>
      <c r="AX493" s="77"/>
      <c r="AY493" s="77"/>
      <c r="AZ493" s="77"/>
      <c r="BA493" s="77"/>
      <c r="BB493" s="77"/>
      <c r="BC493" s="77"/>
      <c r="BD493" s="77"/>
      <c r="BE493" s="77"/>
      <c r="BF493" s="77"/>
      <c r="BG493" s="77"/>
      <c r="BH493" s="77"/>
      <c r="BI493" s="77"/>
      <c r="BJ493" s="77"/>
      <c r="BK493" s="77"/>
      <c r="BL493" s="77"/>
      <c r="BM493" s="77"/>
      <c r="BN493" s="77"/>
      <c r="BO493" s="77"/>
    </row>
    <row r="494" spans="1:67" s="78" customFormat="1" ht="14.25" customHeight="1" outlineLevel="2">
      <c r="A494" s="111">
        <v>28</v>
      </c>
      <c r="B494" s="112">
        <v>1.575</v>
      </c>
      <c r="C494" s="81">
        <v>44216</v>
      </c>
      <c r="D494" s="81" t="s">
        <v>15</v>
      </c>
      <c r="E494" s="81">
        <v>45861</v>
      </c>
      <c r="F494" s="82"/>
      <c r="G494" s="82"/>
      <c r="H494" s="83"/>
      <c r="I494" s="90">
        <v>-59488850</v>
      </c>
      <c r="J494" s="85"/>
      <c r="K494" s="86"/>
      <c r="L494" s="85"/>
      <c r="M494" s="83"/>
      <c r="N494" s="87"/>
      <c r="O494" s="87"/>
      <c r="P494" s="76"/>
      <c r="Q494" s="123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  <c r="AP494" s="77"/>
      <c r="AQ494" s="77"/>
      <c r="AR494" s="77"/>
      <c r="AS494" s="77"/>
      <c r="AT494" s="77"/>
      <c r="AU494" s="77"/>
      <c r="AV494" s="77"/>
      <c r="AW494" s="77"/>
      <c r="AX494" s="77"/>
      <c r="AY494" s="77"/>
      <c r="AZ494" s="77"/>
      <c r="BA494" s="77"/>
      <c r="BB494" s="77"/>
      <c r="BC494" s="77"/>
      <c r="BD494" s="77"/>
      <c r="BE494" s="77"/>
      <c r="BF494" s="77"/>
      <c r="BG494" s="77"/>
      <c r="BH494" s="77"/>
      <c r="BI494" s="77"/>
      <c r="BJ494" s="77"/>
      <c r="BK494" s="77"/>
      <c r="BL494" s="77"/>
      <c r="BM494" s="77"/>
      <c r="BN494" s="77"/>
      <c r="BO494" s="77"/>
    </row>
    <row r="495" spans="1:67" s="78" customFormat="1" ht="14.25" customHeight="1" outlineLevel="2">
      <c r="A495" s="111">
        <v>28</v>
      </c>
      <c r="B495" s="112">
        <v>1.575</v>
      </c>
      <c r="C495" s="81">
        <v>44216</v>
      </c>
      <c r="D495" s="81" t="s">
        <v>15</v>
      </c>
      <c r="E495" s="81">
        <v>45868</v>
      </c>
      <c r="F495" s="82"/>
      <c r="G495" s="82"/>
      <c r="H495" s="83"/>
      <c r="I495" s="90">
        <v>-80388535</v>
      </c>
      <c r="J495" s="85"/>
      <c r="K495" s="86"/>
      <c r="L495" s="85"/>
      <c r="M495" s="83"/>
      <c r="N495" s="87"/>
      <c r="O495" s="87"/>
      <c r="P495" s="76"/>
      <c r="Q495" s="123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  <c r="AP495" s="77"/>
      <c r="AQ495" s="77"/>
      <c r="AR495" s="77"/>
      <c r="AS495" s="77"/>
      <c r="AT495" s="77"/>
      <c r="AU495" s="77"/>
      <c r="AV495" s="77"/>
      <c r="AW495" s="77"/>
      <c r="AX495" s="77"/>
      <c r="AY495" s="77"/>
      <c r="AZ495" s="77"/>
      <c r="BA495" s="77"/>
      <c r="BB495" s="77"/>
      <c r="BC495" s="77"/>
      <c r="BD495" s="77"/>
      <c r="BE495" s="77"/>
      <c r="BF495" s="77"/>
      <c r="BG495" s="77"/>
      <c r="BH495" s="77"/>
      <c r="BI495" s="77"/>
      <c r="BJ495" s="77"/>
      <c r="BK495" s="77"/>
      <c r="BL495" s="77"/>
      <c r="BM495" s="77"/>
      <c r="BN495" s="77"/>
      <c r="BO495" s="77"/>
    </row>
    <row r="496" spans="1:67" s="78" customFormat="1" ht="14.25" customHeight="1" outlineLevel="2">
      <c r="A496" s="111">
        <v>28</v>
      </c>
      <c r="B496" s="112">
        <v>1.575</v>
      </c>
      <c r="C496" s="81">
        <v>44216</v>
      </c>
      <c r="D496" s="81" t="s">
        <v>15</v>
      </c>
      <c r="E496" s="81">
        <v>45875</v>
      </c>
      <c r="F496" s="82"/>
      <c r="G496" s="82"/>
      <c r="H496" s="83"/>
      <c r="I496" s="90">
        <v>-5855293.3799999999</v>
      </c>
      <c r="J496" s="85"/>
      <c r="K496" s="86"/>
      <c r="L496" s="85"/>
      <c r="M496" s="83"/>
      <c r="N496" s="87"/>
      <c r="O496" s="87"/>
      <c r="P496" s="76"/>
      <c r="Q496" s="123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  <c r="AP496" s="77"/>
      <c r="AQ496" s="77"/>
      <c r="AR496" s="77"/>
      <c r="AS496" s="77"/>
      <c r="AT496" s="77"/>
      <c r="AU496" s="77"/>
      <c r="AV496" s="77"/>
      <c r="AW496" s="77"/>
      <c r="AX496" s="77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77"/>
      <c r="BL496" s="77"/>
      <c r="BM496" s="77"/>
      <c r="BN496" s="77"/>
      <c r="BO496" s="77"/>
    </row>
    <row r="497" spans="1:67" s="78" customFormat="1" ht="14.25" customHeight="1" outlineLevel="2">
      <c r="A497" s="111">
        <v>28</v>
      </c>
      <c r="B497" s="112">
        <v>1.575</v>
      </c>
      <c r="C497" s="81">
        <v>44216</v>
      </c>
      <c r="D497" s="81" t="s">
        <v>15</v>
      </c>
      <c r="E497" s="81">
        <v>45910</v>
      </c>
      <c r="F497" s="82"/>
      <c r="G497" s="82"/>
      <c r="H497" s="83"/>
      <c r="I497" s="90">
        <v>-34203705.579999998</v>
      </c>
      <c r="J497" s="85"/>
      <c r="K497" s="86"/>
      <c r="L497" s="85"/>
      <c r="M497" s="83"/>
      <c r="N497" s="87"/>
      <c r="O497" s="87"/>
      <c r="P497" s="76"/>
      <c r="Q497" s="123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  <c r="AP497" s="77"/>
      <c r="AQ497" s="77"/>
      <c r="AR497" s="77"/>
      <c r="AS497" s="77"/>
      <c r="AT497" s="77"/>
      <c r="AU497" s="77"/>
      <c r="AV497" s="77"/>
      <c r="AW497" s="77"/>
      <c r="AX497" s="77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77"/>
      <c r="BL497" s="77"/>
      <c r="BM497" s="77"/>
      <c r="BN497" s="77"/>
      <c r="BO497" s="77"/>
    </row>
    <row r="498" spans="1:67" s="78" customFormat="1" ht="14.25" customHeight="1" outlineLevel="2">
      <c r="A498" s="111">
        <v>28</v>
      </c>
      <c r="B498" s="112">
        <v>1.575</v>
      </c>
      <c r="C498" s="81">
        <v>44216</v>
      </c>
      <c r="D498" s="81" t="s">
        <v>15</v>
      </c>
      <c r="E498" s="81">
        <v>45917</v>
      </c>
      <c r="F498" s="82"/>
      <c r="G498" s="82"/>
      <c r="H498" s="83"/>
      <c r="I498" s="90">
        <v>-1015778</v>
      </c>
      <c r="J498" s="85"/>
      <c r="K498" s="86"/>
      <c r="L498" s="85"/>
      <c r="M498" s="83"/>
      <c r="N498" s="87"/>
      <c r="O498" s="87"/>
      <c r="P498" s="76"/>
      <c r="Q498" s="123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  <c r="AP498" s="77"/>
      <c r="AQ498" s="77"/>
      <c r="AR498" s="77"/>
      <c r="AS498" s="77"/>
      <c r="AT498" s="77"/>
      <c r="AU498" s="77"/>
      <c r="AV498" s="77"/>
      <c r="AW498" s="77"/>
      <c r="AX498" s="77"/>
      <c r="AY498" s="77"/>
      <c r="AZ498" s="77"/>
      <c r="BA498" s="77"/>
      <c r="BB498" s="77"/>
      <c r="BC498" s="77"/>
      <c r="BD498" s="77"/>
      <c r="BE498" s="77"/>
      <c r="BF498" s="77"/>
      <c r="BG498" s="77"/>
      <c r="BH498" s="77"/>
      <c r="BI498" s="77"/>
      <c r="BJ498" s="77"/>
      <c r="BK498" s="77"/>
      <c r="BL498" s="77"/>
      <c r="BM498" s="77"/>
      <c r="BN498" s="77"/>
      <c r="BO498" s="77"/>
    </row>
    <row r="499" spans="1:67" s="78" customFormat="1" ht="14.25" customHeight="1" outlineLevel="2">
      <c r="A499" s="111">
        <v>28</v>
      </c>
      <c r="B499" s="112">
        <v>1.575</v>
      </c>
      <c r="C499" s="81">
        <v>44216</v>
      </c>
      <c r="D499" s="81" t="s">
        <v>15</v>
      </c>
      <c r="E499" s="81">
        <v>45945</v>
      </c>
      <c r="F499" s="82"/>
      <c r="G499" s="82"/>
      <c r="H499" s="83"/>
      <c r="I499" s="90">
        <v>-16447112.67</v>
      </c>
      <c r="J499" s="85"/>
      <c r="K499" s="86"/>
      <c r="L499" s="85"/>
      <c r="M499" s="83"/>
      <c r="N499" s="87"/>
      <c r="O499" s="87"/>
      <c r="P499" s="76"/>
      <c r="Q499" s="123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  <c r="AP499" s="77"/>
      <c r="AQ499" s="77"/>
      <c r="AR499" s="77"/>
      <c r="AS499" s="77"/>
      <c r="AT499" s="77"/>
      <c r="AU499" s="77"/>
      <c r="AV499" s="77"/>
      <c r="AW499" s="77"/>
      <c r="AX499" s="77"/>
      <c r="AY499" s="77"/>
      <c r="AZ499" s="77"/>
      <c r="BA499" s="77"/>
      <c r="BB499" s="77"/>
      <c r="BC499" s="77"/>
      <c r="BD499" s="77"/>
      <c r="BE499" s="77"/>
      <c r="BF499" s="77"/>
      <c r="BG499" s="77"/>
      <c r="BH499" s="77"/>
      <c r="BI499" s="77"/>
      <c r="BJ499" s="77"/>
      <c r="BK499" s="77"/>
      <c r="BL499" s="77"/>
      <c r="BM499" s="77"/>
      <c r="BN499" s="77"/>
      <c r="BO499" s="77"/>
    </row>
    <row r="500" spans="1:67" s="78" customFormat="1" ht="14.25" customHeight="1" outlineLevel="2">
      <c r="A500" s="111">
        <v>28</v>
      </c>
      <c r="B500" s="112">
        <v>1.575</v>
      </c>
      <c r="C500" s="81">
        <v>44216</v>
      </c>
      <c r="D500" s="81" t="s">
        <v>15</v>
      </c>
      <c r="E500" s="81">
        <v>45958</v>
      </c>
      <c r="F500" s="82"/>
      <c r="G500" s="82"/>
      <c r="H500" s="83"/>
      <c r="I500" s="90">
        <v>-209000</v>
      </c>
      <c r="J500" s="85"/>
      <c r="K500" s="86"/>
      <c r="L500" s="85"/>
      <c r="M500" s="83"/>
      <c r="N500" s="87"/>
      <c r="O500" s="87"/>
      <c r="P500" s="76"/>
      <c r="Q500" s="123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  <c r="AN500" s="77"/>
      <c r="AO500" s="77"/>
      <c r="AP500" s="77"/>
      <c r="AQ500" s="77"/>
      <c r="AR500" s="77"/>
      <c r="AS500" s="77"/>
      <c r="AT500" s="77"/>
      <c r="AU500" s="77"/>
      <c r="AV500" s="77"/>
      <c r="AW500" s="77"/>
      <c r="AX500" s="77"/>
      <c r="AY500" s="77"/>
      <c r="AZ500" s="77"/>
      <c r="BA500" s="77"/>
      <c r="BB500" s="77"/>
      <c r="BC500" s="77"/>
      <c r="BD500" s="77"/>
      <c r="BE500" s="77"/>
      <c r="BF500" s="77"/>
      <c r="BG500" s="77"/>
      <c r="BH500" s="77"/>
      <c r="BI500" s="77"/>
      <c r="BJ500" s="77"/>
      <c r="BK500" s="77"/>
      <c r="BL500" s="77"/>
      <c r="BM500" s="77"/>
      <c r="BN500" s="77"/>
      <c r="BO500" s="77"/>
    </row>
    <row r="501" spans="1:67" s="78" customFormat="1" ht="14.25" customHeight="1" outlineLevel="2">
      <c r="A501" s="111">
        <v>28</v>
      </c>
      <c r="B501" s="112">
        <v>1.575</v>
      </c>
      <c r="C501" s="81">
        <v>44216</v>
      </c>
      <c r="D501" s="81" t="s">
        <v>15</v>
      </c>
      <c r="E501" s="81">
        <v>45973</v>
      </c>
      <c r="F501" s="82"/>
      <c r="G501" s="82"/>
      <c r="H501" s="83"/>
      <c r="I501" s="90">
        <v>-3073380.33</v>
      </c>
      <c r="J501" s="85"/>
      <c r="K501" s="86"/>
      <c r="L501" s="85"/>
      <c r="M501" s="83"/>
      <c r="N501" s="87"/>
      <c r="O501" s="87"/>
      <c r="P501" s="76"/>
      <c r="Q501" s="123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77"/>
      <c r="AO501" s="77"/>
      <c r="AP501" s="77"/>
      <c r="AQ501" s="77"/>
      <c r="AR501" s="77"/>
      <c r="AS501" s="77"/>
      <c r="AT501" s="77"/>
      <c r="AU501" s="77"/>
      <c r="AV501" s="77"/>
      <c r="AW501" s="77"/>
      <c r="AX501" s="77"/>
      <c r="AY501" s="77"/>
      <c r="AZ501" s="77"/>
      <c r="BA501" s="77"/>
      <c r="BB501" s="77"/>
      <c r="BC501" s="77"/>
      <c r="BD501" s="77"/>
      <c r="BE501" s="77"/>
      <c r="BF501" s="77"/>
      <c r="BG501" s="77"/>
      <c r="BH501" s="77"/>
      <c r="BI501" s="77"/>
      <c r="BJ501" s="77"/>
      <c r="BK501" s="77"/>
      <c r="BL501" s="77"/>
      <c r="BM501" s="77"/>
      <c r="BN501" s="77"/>
      <c r="BO501" s="77"/>
    </row>
    <row r="502" spans="1:67" s="78" customFormat="1" ht="14.25" customHeight="1" outlineLevel="2">
      <c r="A502" s="111">
        <v>28</v>
      </c>
      <c r="B502" s="112">
        <v>1.575</v>
      </c>
      <c r="C502" s="81">
        <v>44216</v>
      </c>
      <c r="D502" s="81" t="s">
        <v>15</v>
      </c>
      <c r="E502" s="81">
        <v>45980</v>
      </c>
      <c r="F502" s="82"/>
      <c r="G502" s="82"/>
      <c r="H502" s="83"/>
      <c r="I502" s="90">
        <v>-150880</v>
      </c>
      <c r="J502" s="85"/>
      <c r="K502" s="86"/>
      <c r="L502" s="85"/>
      <c r="M502" s="83"/>
      <c r="N502" s="87"/>
      <c r="O502" s="87"/>
      <c r="P502" s="76"/>
      <c r="Q502" s="123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  <c r="AL502" s="77"/>
      <c r="AM502" s="77"/>
      <c r="AN502" s="77"/>
      <c r="AO502" s="77"/>
      <c r="AP502" s="77"/>
      <c r="AQ502" s="77"/>
      <c r="AR502" s="77"/>
      <c r="AS502" s="77"/>
      <c r="AT502" s="77"/>
      <c r="AU502" s="77"/>
      <c r="AV502" s="77"/>
      <c r="AW502" s="77"/>
      <c r="AX502" s="77"/>
      <c r="AY502" s="77"/>
      <c r="AZ502" s="77"/>
      <c r="BA502" s="77"/>
      <c r="BB502" s="77"/>
      <c r="BC502" s="77"/>
      <c r="BD502" s="77"/>
      <c r="BE502" s="77"/>
      <c r="BF502" s="77"/>
      <c r="BG502" s="77"/>
      <c r="BH502" s="77"/>
      <c r="BI502" s="77"/>
      <c r="BJ502" s="77"/>
      <c r="BK502" s="77"/>
      <c r="BL502" s="77"/>
      <c r="BM502" s="77"/>
      <c r="BN502" s="77"/>
      <c r="BO502" s="77"/>
    </row>
    <row r="503" spans="1:67" s="78" customFormat="1" ht="14.25" customHeight="1" outlineLevel="2">
      <c r="A503" s="111">
        <v>28</v>
      </c>
      <c r="B503" s="112">
        <v>1.575</v>
      </c>
      <c r="C503" s="81">
        <v>44216</v>
      </c>
      <c r="D503" s="81" t="s">
        <v>15</v>
      </c>
      <c r="E503" s="81">
        <v>45987</v>
      </c>
      <c r="F503" s="82"/>
      <c r="G503" s="82"/>
      <c r="H503" s="83"/>
      <c r="I503" s="90">
        <v>-64488982.119999997</v>
      </c>
      <c r="J503" s="85"/>
      <c r="K503" s="86"/>
      <c r="L503" s="85"/>
      <c r="M503" s="83"/>
      <c r="N503" s="87"/>
      <c r="O503" s="87"/>
      <c r="P503" s="76"/>
      <c r="Q503" s="123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  <c r="AL503" s="77"/>
      <c r="AM503" s="77"/>
      <c r="AN503" s="77"/>
      <c r="AO503" s="77"/>
      <c r="AP503" s="77"/>
      <c r="AQ503" s="77"/>
      <c r="AR503" s="77"/>
      <c r="AS503" s="77"/>
      <c r="AT503" s="77"/>
      <c r="AU503" s="77"/>
      <c r="AV503" s="77"/>
      <c r="AW503" s="77"/>
      <c r="AX503" s="77"/>
      <c r="AY503" s="77"/>
      <c r="AZ503" s="77"/>
      <c r="BA503" s="77"/>
      <c r="BB503" s="77"/>
      <c r="BC503" s="77"/>
      <c r="BD503" s="77"/>
      <c r="BE503" s="77"/>
      <c r="BF503" s="77"/>
      <c r="BG503" s="77"/>
      <c r="BH503" s="77"/>
      <c r="BI503" s="77"/>
      <c r="BJ503" s="77"/>
      <c r="BK503" s="77"/>
      <c r="BL503" s="77"/>
      <c r="BM503" s="77"/>
      <c r="BN503" s="77"/>
      <c r="BO503" s="77"/>
    </row>
    <row r="504" spans="1:67" s="78" customFormat="1" ht="14.25" customHeight="1" outlineLevel="2">
      <c r="A504" s="111">
        <v>28</v>
      </c>
      <c r="B504" s="112">
        <v>1.575</v>
      </c>
      <c r="C504" s="81">
        <v>44216</v>
      </c>
      <c r="D504" s="81" t="s">
        <v>15</v>
      </c>
      <c r="E504" s="81">
        <v>46001</v>
      </c>
      <c r="F504" s="82"/>
      <c r="G504" s="82"/>
      <c r="H504" s="83"/>
      <c r="I504" s="90">
        <v>-149545010.90000001</v>
      </c>
      <c r="J504" s="85"/>
      <c r="K504" s="86"/>
      <c r="L504" s="85"/>
      <c r="M504" s="83"/>
      <c r="N504" s="87"/>
      <c r="O504" s="87"/>
      <c r="P504" s="76"/>
      <c r="Q504" s="123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  <c r="AL504" s="77"/>
      <c r="AM504" s="77"/>
      <c r="AN504" s="77"/>
      <c r="AO504" s="77"/>
      <c r="AP504" s="77"/>
      <c r="AQ504" s="77"/>
      <c r="AR504" s="77"/>
      <c r="AS504" s="77"/>
      <c r="AT504" s="77"/>
      <c r="AU504" s="77"/>
      <c r="AV504" s="77"/>
      <c r="AW504" s="77"/>
      <c r="AX504" s="77"/>
      <c r="AY504" s="77"/>
      <c r="AZ504" s="77"/>
      <c r="BA504" s="77"/>
      <c r="BB504" s="77"/>
      <c r="BC504" s="77"/>
      <c r="BD504" s="77"/>
      <c r="BE504" s="77"/>
      <c r="BF504" s="77"/>
      <c r="BG504" s="77"/>
      <c r="BH504" s="77"/>
      <c r="BI504" s="77"/>
      <c r="BJ504" s="77"/>
      <c r="BK504" s="77"/>
      <c r="BL504" s="77"/>
      <c r="BM504" s="77"/>
      <c r="BN504" s="77"/>
      <c r="BO504" s="77"/>
    </row>
    <row r="505" spans="1:67" s="78" customFormat="1" ht="14.25" customHeight="1" outlineLevel="2">
      <c r="A505" s="111">
        <v>28</v>
      </c>
      <c r="B505" s="112">
        <v>1.575</v>
      </c>
      <c r="C505" s="81">
        <v>44216</v>
      </c>
      <c r="D505" s="81" t="s">
        <v>15</v>
      </c>
      <c r="E505" s="81">
        <v>46015</v>
      </c>
      <c r="F505" s="82"/>
      <c r="G505" s="82"/>
      <c r="H505" s="83"/>
      <c r="I505" s="90">
        <v>-41199069.380000003</v>
      </c>
      <c r="J505" s="85"/>
      <c r="K505" s="86"/>
      <c r="L505" s="85"/>
      <c r="M505" s="83"/>
      <c r="N505" s="87"/>
      <c r="O505" s="87"/>
      <c r="P505" s="76"/>
      <c r="Q505" s="123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  <c r="AF505" s="77"/>
      <c r="AG505" s="77"/>
      <c r="AH505" s="77"/>
      <c r="AI505" s="77"/>
      <c r="AJ505" s="77"/>
      <c r="AK505" s="77"/>
      <c r="AL505" s="77"/>
      <c r="AM505" s="77"/>
      <c r="AN505" s="77"/>
      <c r="AO505" s="77"/>
      <c r="AP505" s="77"/>
      <c r="AQ505" s="77"/>
      <c r="AR505" s="77"/>
      <c r="AS505" s="77"/>
      <c r="AT505" s="77"/>
      <c r="AU505" s="77"/>
      <c r="AV505" s="77"/>
      <c r="AW505" s="77"/>
      <c r="AX505" s="77"/>
      <c r="AY505" s="77"/>
      <c r="AZ505" s="77"/>
      <c r="BA505" s="77"/>
      <c r="BB505" s="77"/>
      <c r="BC505" s="77"/>
      <c r="BD505" s="77"/>
      <c r="BE505" s="77"/>
      <c r="BF505" s="77"/>
      <c r="BG505" s="77"/>
      <c r="BH505" s="77"/>
      <c r="BI505" s="77"/>
      <c r="BJ505" s="77"/>
      <c r="BK505" s="77"/>
      <c r="BL505" s="77"/>
      <c r="BM505" s="77"/>
      <c r="BN505" s="77"/>
      <c r="BO505" s="77"/>
    </row>
    <row r="506" spans="1:67" s="78" customFormat="1" ht="14.25" customHeight="1" outlineLevel="2">
      <c r="A506" s="111">
        <v>28</v>
      </c>
      <c r="B506" s="112">
        <v>1.575</v>
      </c>
      <c r="C506" s="81">
        <v>44216</v>
      </c>
      <c r="D506" s="81" t="s">
        <v>56</v>
      </c>
      <c r="E506" s="81">
        <v>46042</v>
      </c>
      <c r="F506" s="82"/>
      <c r="G506" s="82"/>
      <c r="H506" s="83"/>
      <c r="I506" s="90">
        <v>-939539706.31999993</v>
      </c>
      <c r="J506" s="85"/>
      <c r="K506" s="86"/>
      <c r="L506" s="85"/>
      <c r="M506" s="83"/>
      <c r="N506" s="87"/>
      <c r="O506" s="87"/>
      <c r="P506" s="76"/>
      <c r="Q506" s="123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77"/>
      <c r="AO506" s="77"/>
      <c r="AP506" s="77"/>
      <c r="AQ506" s="77"/>
      <c r="AR506" s="77"/>
      <c r="AS506" s="77"/>
      <c r="AT506" s="77"/>
      <c r="AU506" s="77"/>
      <c r="AV506" s="77"/>
      <c r="AW506" s="77"/>
      <c r="AX506" s="77"/>
      <c r="AY506" s="77"/>
      <c r="AZ506" s="77"/>
      <c r="BA506" s="77"/>
      <c r="BB506" s="77"/>
      <c r="BC506" s="77"/>
      <c r="BD506" s="77"/>
      <c r="BE506" s="77"/>
      <c r="BF506" s="77"/>
      <c r="BG506" s="77"/>
      <c r="BH506" s="77"/>
      <c r="BI506" s="77"/>
      <c r="BJ506" s="77"/>
      <c r="BK506" s="77"/>
      <c r="BL506" s="77"/>
      <c r="BM506" s="77"/>
      <c r="BN506" s="77"/>
      <c r="BO506" s="77"/>
    </row>
    <row r="507" spans="1:67" s="19" customFormat="1" ht="14.25" customHeight="1">
      <c r="A507" s="43" t="s">
        <v>38</v>
      </c>
      <c r="B507" s="44"/>
      <c r="C507" s="45"/>
      <c r="D507" s="45"/>
      <c r="E507" s="45"/>
      <c r="F507" s="45"/>
      <c r="G507" s="45"/>
      <c r="H507" s="46"/>
      <c r="I507" s="46">
        <f>SUM(I460:I506)</f>
        <v>0</v>
      </c>
      <c r="J507" s="46"/>
      <c r="K507" s="47"/>
      <c r="L507" s="48"/>
      <c r="M507" s="47"/>
      <c r="O507" s="46"/>
      <c r="P507" s="18"/>
    </row>
    <row r="508" spans="1:67" s="50" customFormat="1" outlineLevel="1">
      <c r="A508" s="9">
        <v>29</v>
      </c>
      <c r="B508" s="49">
        <v>2.5</v>
      </c>
      <c r="C508" s="11">
        <v>44432</v>
      </c>
      <c r="D508" s="11">
        <v>44431</v>
      </c>
      <c r="E508" s="11">
        <v>44432</v>
      </c>
      <c r="F508" s="11">
        <v>49180</v>
      </c>
      <c r="G508" s="12">
        <v>300000000</v>
      </c>
      <c r="H508" s="12">
        <v>751470000</v>
      </c>
      <c r="I508" s="13">
        <v>420400000</v>
      </c>
      <c r="J508" s="13">
        <v>26730000</v>
      </c>
      <c r="K508" s="15">
        <v>100</v>
      </c>
      <c r="L508" s="16">
        <v>4.28E-3</v>
      </c>
      <c r="M508" s="15">
        <v>2.4981800000000001</v>
      </c>
      <c r="N508" s="13">
        <v>211010000</v>
      </c>
      <c r="O508" s="17">
        <v>0</v>
      </c>
    </row>
    <row r="509" spans="1:67" s="50" customFormat="1" outlineLevel="1">
      <c r="A509" s="68">
        <v>29</v>
      </c>
      <c r="B509" s="49">
        <v>2.5</v>
      </c>
      <c r="C509" s="70">
        <v>44432</v>
      </c>
      <c r="D509" s="70">
        <v>44488</v>
      </c>
      <c r="E509" s="70">
        <v>44489</v>
      </c>
      <c r="F509" s="70">
        <v>49180</v>
      </c>
      <c r="G509" s="71">
        <v>300000000</v>
      </c>
      <c r="H509" s="71">
        <v>508490000</v>
      </c>
      <c r="I509" s="72">
        <v>243390000</v>
      </c>
      <c r="J509" s="72">
        <v>74920000</v>
      </c>
      <c r="K509" s="73">
        <v>100.08</v>
      </c>
      <c r="L509" s="74">
        <v>0.38723000000000002</v>
      </c>
      <c r="M509" s="73">
        <v>2.5284800000000001</v>
      </c>
      <c r="N509" s="72">
        <v>5940000</v>
      </c>
      <c r="O509" s="75">
        <v>0</v>
      </c>
    </row>
    <row r="510" spans="1:67" s="50" customFormat="1" outlineLevel="1">
      <c r="A510" s="68">
        <v>29</v>
      </c>
      <c r="B510" s="49">
        <v>2.5</v>
      </c>
      <c r="C510" s="70">
        <v>44432</v>
      </c>
      <c r="D510" s="70">
        <v>44544</v>
      </c>
      <c r="E510" s="70">
        <v>44545</v>
      </c>
      <c r="F510" s="70">
        <v>49180</v>
      </c>
      <c r="G510" s="71">
        <v>300000000</v>
      </c>
      <c r="H510" s="71">
        <v>832150000</v>
      </c>
      <c r="I510" s="72">
        <v>581850000</v>
      </c>
      <c r="J510" s="72">
        <v>241370000</v>
      </c>
      <c r="K510" s="73">
        <v>100.37</v>
      </c>
      <c r="L510" s="74">
        <v>0.76766000000000001</v>
      </c>
      <c r="M510" s="73">
        <v>2.53809</v>
      </c>
      <c r="N510" s="72">
        <v>16710000</v>
      </c>
      <c r="O510" s="75">
        <v>0</v>
      </c>
    </row>
    <row r="511" spans="1:67" s="50" customFormat="1" outlineLevel="1">
      <c r="A511" s="68">
        <v>29</v>
      </c>
      <c r="B511" s="49">
        <v>2.5</v>
      </c>
      <c r="C511" s="70">
        <v>44432</v>
      </c>
      <c r="D511" s="70">
        <v>44551</v>
      </c>
      <c r="E511" s="70">
        <v>44552</v>
      </c>
      <c r="F511" s="70">
        <v>49180</v>
      </c>
      <c r="G511" s="71">
        <v>300000000</v>
      </c>
      <c r="H511" s="71">
        <v>375360000</v>
      </c>
      <c r="I511" s="72">
        <v>165360000</v>
      </c>
      <c r="J511" s="72">
        <v>66740000</v>
      </c>
      <c r="K511" s="73">
        <v>100.41</v>
      </c>
      <c r="L511" s="74">
        <v>0.81521999999999994</v>
      </c>
      <c r="M511" s="73">
        <v>2.5389499999999998</v>
      </c>
      <c r="N511" s="72">
        <v>1720000</v>
      </c>
      <c r="O511" s="75">
        <v>0</v>
      </c>
    </row>
    <row r="512" spans="1:67" s="50" customFormat="1" outlineLevel="1">
      <c r="A512" s="68">
        <v>29</v>
      </c>
      <c r="B512" s="49">
        <v>2.5</v>
      </c>
      <c r="C512" s="70">
        <v>44432</v>
      </c>
      <c r="D512" s="70">
        <v>44594</v>
      </c>
      <c r="E512" s="70">
        <v>44599</v>
      </c>
      <c r="F512" s="70">
        <v>49180</v>
      </c>
      <c r="G512" s="71">
        <v>1100000000</v>
      </c>
      <c r="H512" s="71">
        <v>3108020000</v>
      </c>
      <c r="I512" s="72">
        <v>2181920000</v>
      </c>
      <c r="J512" s="72">
        <v>1903500000</v>
      </c>
      <c r="K512" s="73">
        <v>101.82</v>
      </c>
      <c r="L512" s="74">
        <v>1.1345099999999999</v>
      </c>
      <c r="M512" s="73">
        <v>2.4305099999999999</v>
      </c>
      <c r="N512" s="72">
        <v>261480000</v>
      </c>
      <c r="O512" s="75">
        <v>0</v>
      </c>
    </row>
    <row r="513" spans="1:15" s="50" customFormat="1" outlineLevel="1">
      <c r="A513" s="68">
        <v>29</v>
      </c>
      <c r="B513" s="49">
        <v>2.5</v>
      </c>
      <c r="C513" s="70">
        <v>44432</v>
      </c>
      <c r="D513" s="70">
        <v>44607</v>
      </c>
      <c r="E513" s="70">
        <v>44608</v>
      </c>
      <c r="F513" s="70">
        <v>49180</v>
      </c>
      <c r="G513" s="71">
        <v>300000000</v>
      </c>
      <c r="H513" s="71">
        <v>796110000</v>
      </c>
      <c r="I513" s="72">
        <v>549470000</v>
      </c>
      <c r="J513" s="72">
        <v>321200000</v>
      </c>
      <c r="K513" s="73">
        <v>102.19</v>
      </c>
      <c r="L513" s="74">
        <v>1.1956500000000001</v>
      </c>
      <c r="M513" s="73">
        <v>2.3997000000000002</v>
      </c>
      <c r="N513" s="72">
        <v>82280000</v>
      </c>
      <c r="O513" s="75">
        <v>0</v>
      </c>
    </row>
    <row r="514" spans="1:15" s="50" customFormat="1" outlineLevel="1">
      <c r="A514" s="68">
        <v>29</v>
      </c>
      <c r="B514" s="49">
        <v>2.5</v>
      </c>
      <c r="C514" s="70">
        <v>44432</v>
      </c>
      <c r="D514" s="70">
        <v>44670</v>
      </c>
      <c r="E514" s="70">
        <v>44671</v>
      </c>
      <c r="F514" s="70">
        <v>49180</v>
      </c>
      <c r="G514" s="71">
        <v>300000000</v>
      </c>
      <c r="H514" s="71">
        <v>720720000</v>
      </c>
      <c r="I514" s="72">
        <v>367620000</v>
      </c>
      <c r="J514" s="72">
        <v>267080000</v>
      </c>
      <c r="K514" s="73">
        <v>101.39</v>
      </c>
      <c r="L514" s="74">
        <v>0.37982999999999834</v>
      </c>
      <c r="M514" s="73">
        <v>2.39642</v>
      </c>
      <c r="N514" s="72">
        <v>53940000</v>
      </c>
      <c r="O514" s="75">
        <v>0</v>
      </c>
    </row>
    <row r="515" spans="1:15" s="50" customFormat="1" outlineLevel="1">
      <c r="A515" s="68">
        <v>29</v>
      </c>
      <c r="B515" s="49">
        <v>2.5</v>
      </c>
      <c r="C515" s="70">
        <v>44432</v>
      </c>
      <c r="D515" s="70">
        <v>44733</v>
      </c>
      <c r="E515" s="70">
        <v>44734</v>
      </c>
      <c r="F515" s="70">
        <v>49180</v>
      </c>
      <c r="G515" s="71">
        <v>300000000</v>
      </c>
      <c r="H515" s="71">
        <v>276000000</v>
      </c>
      <c r="I515" s="72">
        <v>57900000</v>
      </c>
      <c r="J515" s="72">
        <v>250000</v>
      </c>
      <c r="K515" s="73">
        <v>96.63</v>
      </c>
      <c r="L515" s="74">
        <v>0.81491999999999998</v>
      </c>
      <c r="M515" s="73">
        <v>2.94041</v>
      </c>
      <c r="N515" s="72">
        <v>4460000</v>
      </c>
      <c r="O515" s="75">
        <v>0</v>
      </c>
    </row>
    <row r="516" spans="1:15" s="50" customFormat="1" outlineLevel="1">
      <c r="A516" s="68">
        <v>29</v>
      </c>
      <c r="B516" s="49">
        <v>2.5</v>
      </c>
      <c r="C516" s="70">
        <v>44432</v>
      </c>
      <c r="D516" s="70">
        <v>44796</v>
      </c>
      <c r="E516" s="70">
        <v>44797</v>
      </c>
      <c r="F516" s="70">
        <v>49180</v>
      </c>
      <c r="G516" s="71">
        <v>300000000</v>
      </c>
      <c r="H516" s="71">
        <v>384140000</v>
      </c>
      <c r="I516" s="72">
        <v>334140000</v>
      </c>
      <c r="J516" s="72">
        <v>40130000</v>
      </c>
      <c r="K516" s="73">
        <v>90.68</v>
      </c>
      <c r="L516" s="74">
        <v>0</v>
      </c>
      <c r="M516" s="73">
        <v>3.5278</v>
      </c>
      <c r="N516" s="72">
        <v>3490000</v>
      </c>
      <c r="O516" s="75">
        <v>0</v>
      </c>
    </row>
    <row r="517" spans="1:15" s="50" customFormat="1" outlineLevel="1">
      <c r="A517" s="68">
        <v>29</v>
      </c>
      <c r="B517" s="49">
        <v>2.5</v>
      </c>
      <c r="C517" s="70">
        <v>44432</v>
      </c>
      <c r="D517" s="70">
        <v>44852</v>
      </c>
      <c r="E517" s="70">
        <v>44853</v>
      </c>
      <c r="F517" s="70">
        <v>49180</v>
      </c>
      <c r="G517" s="71">
        <v>300000000</v>
      </c>
      <c r="H517" s="71">
        <v>593280000</v>
      </c>
      <c r="I517" s="72">
        <v>558280000</v>
      </c>
      <c r="J517" s="72">
        <v>240000000</v>
      </c>
      <c r="K517" s="73">
        <v>90.64</v>
      </c>
      <c r="L517" s="74">
        <v>0.38042999999999999</v>
      </c>
      <c r="M517" s="73">
        <v>3.5904400000000001</v>
      </c>
      <c r="N517" s="72">
        <v>7910000</v>
      </c>
      <c r="O517" s="75">
        <v>0</v>
      </c>
    </row>
    <row r="518" spans="1:15" s="50" customFormat="1" outlineLevel="1">
      <c r="A518" s="68">
        <v>29</v>
      </c>
      <c r="B518" s="49">
        <v>2.5</v>
      </c>
      <c r="C518" s="70">
        <v>44432</v>
      </c>
      <c r="D518" s="70">
        <v>44908</v>
      </c>
      <c r="E518" s="70">
        <v>44909</v>
      </c>
      <c r="F518" s="70">
        <v>49180</v>
      </c>
      <c r="G518" s="71">
        <v>300000000</v>
      </c>
      <c r="H518" s="71">
        <v>250000000</v>
      </c>
      <c r="I518" s="72">
        <v>117720000</v>
      </c>
      <c r="J518" s="72">
        <v>39000000</v>
      </c>
      <c r="K518" s="73">
        <v>91.69</v>
      </c>
      <c r="L518" s="74">
        <v>0.76</v>
      </c>
      <c r="M518" s="73">
        <v>3.49</v>
      </c>
      <c r="N518" s="72">
        <v>5450000</v>
      </c>
      <c r="O518" s="75">
        <v>0</v>
      </c>
    </row>
    <row r="519" spans="1:15" s="50" customFormat="1" outlineLevel="1">
      <c r="A519" s="68">
        <v>29</v>
      </c>
      <c r="B519" s="49">
        <v>2.5</v>
      </c>
      <c r="C519" s="70">
        <v>44432</v>
      </c>
      <c r="D519" s="70">
        <v>45027</v>
      </c>
      <c r="E519" s="70">
        <v>45028</v>
      </c>
      <c r="F519" s="70">
        <v>49180</v>
      </c>
      <c r="G519" s="71">
        <v>200000000</v>
      </c>
      <c r="H519" s="71">
        <v>416480000</v>
      </c>
      <c r="I519" s="72">
        <v>217480000</v>
      </c>
      <c r="J519" s="72">
        <v>200000000</v>
      </c>
      <c r="K519" s="73">
        <v>92.56</v>
      </c>
      <c r="L519" s="74">
        <v>0.32</v>
      </c>
      <c r="M519" s="73">
        <v>3.39</v>
      </c>
      <c r="N519" s="72">
        <v>5020000</v>
      </c>
      <c r="O519" s="75">
        <v>0</v>
      </c>
    </row>
    <row r="520" spans="1:15" s="50" customFormat="1" outlineLevel="1">
      <c r="A520" s="68">
        <v>29</v>
      </c>
      <c r="B520" s="49">
        <v>2.5</v>
      </c>
      <c r="C520" s="70">
        <v>44432</v>
      </c>
      <c r="D520" s="70">
        <v>45090</v>
      </c>
      <c r="E520" s="70">
        <v>45091</v>
      </c>
      <c r="F520" s="70">
        <v>49180</v>
      </c>
      <c r="G520" s="71">
        <v>275000000</v>
      </c>
      <c r="H520" s="71">
        <v>349330000</v>
      </c>
      <c r="I520" s="72">
        <v>249330000</v>
      </c>
      <c r="J520" s="72">
        <v>76000000</v>
      </c>
      <c r="K520" s="73">
        <v>93.06</v>
      </c>
      <c r="L520" s="74">
        <v>0.76</v>
      </c>
      <c r="M520" s="73">
        <v>3.4</v>
      </c>
      <c r="N520" s="72">
        <v>12170000</v>
      </c>
      <c r="O520" s="75">
        <v>0</v>
      </c>
    </row>
    <row r="521" spans="1:15" s="50" customFormat="1" outlineLevel="1">
      <c r="A521" s="68">
        <v>29</v>
      </c>
      <c r="B521" s="49">
        <v>2.5</v>
      </c>
      <c r="C521" s="70">
        <v>44432</v>
      </c>
      <c r="D521" s="70">
        <v>45153</v>
      </c>
      <c r="E521" s="70">
        <v>45154</v>
      </c>
      <c r="F521" s="70">
        <v>49180</v>
      </c>
      <c r="G521" s="71">
        <v>275000000</v>
      </c>
      <c r="H521" s="71">
        <v>524460000</v>
      </c>
      <c r="I521" s="72">
        <v>334460000</v>
      </c>
      <c r="J521" s="72">
        <v>146000000</v>
      </c>
      <c r="K521" s="73">
        <v>93.7</v>
      </c>
      <c r="L521" s="74">
        <v>1.19</v>
      </c>
      <c r="M521" s="73">
        <v>3.39</v>
      </c>
      <c r="N521" s="72">
        <v>88970000</v>
      </c>
      <c r="O521" s="75">
        <v>0</v>
      </c>
    </row>
    <row r="522" spans="1:15" s="50" customFormat="1" outlineLevel="1">
      <c r="A522" s="68">
        <v>29</v>
      </c>
      <c r="B522" s="49">
        <v>2.5</v>
      </c>
      <c r="C522" s="70">
        <v>44432</v>
      </c>
      <c r="D522" s="70">
        <v>45153</v>
      </c>
      <c r="E522" s="70">
        <v>45217</v>
      </c>
      <c r="F522" s="70">
        <v>49180</v>
      </c>
      <c r="G522" s="71">
        <v>275000000</v>
      </c>
      <c r="H522" s="71">
        <v>262110000</v>
      </c>
      <c r="I522" s="72">
        <v>0</v>
      </c>
      <c r="J522" s="72">
        <v>0</v>
      </c>
      <c r="K522" s="73" t="s">
        <v>19</v>
      </c>
      <c r="L522" s="74" t="s">
        <v>19</v>
      </c>
      <c r="M522" s="73" t="s">
        <v>19</v>
      </c>
      <c r="N522" s="72" t="s">
        <v>19</v>
      </c>
      <c r="O522" s="75" t="s">
        <v>19</v>
      </c>
    </row>
    <row r="523" spans="1:15" s="50" customFormat="1" outlineLevel="1">
      <c r="A523" s="68">
        <v>29</v>
      </c>
      <c r="B523" s="49">
        <v>2.5</v>
      </c>
      <c r="C523" s="70">
        <v>44432</v>
      </c>
      <c r="D523" s="70">
        <v>45272</v>
      </c>
      <c r="E523" s="70">
        <v>45273</v>
      </c>
      <c r="F523" s="70">
        <v>49180</v>
      </c>
      <c r="G523" s="71">
        <v>150000000</v>
      </c>
      <c r="H523" s="71">
        <v>339030000</v>
      </c>
      <c r="I523" s="72">
        <v>224030000</v>
      </c>
      <c r="J523" s="72">
        <v>0</v>
      </c>
      <c r="K523" s="73">
        <v>93.14</v>
      </c>
      <c r="L523" s="74">
        <v>0.75</v>
      </c>
      <c r="M523" s="73">
        <v>3.43</v>
      </c>
      <c r="N523" s="72">
        <v>4000000</v>
      </c>
      <c r="O523" s="75">
        <v>0</v>
      </c>
    </row>
    <row r="524" spans="1:15" s="50" customFormat="1" outlineLevel="1">
      <c r="A524" s="68">
        <v>29</v>
      </c>
      <c r="B524" s="49">
        <v>2.5</v>
      </c>
      <c r="C524" s="70">
        <v>44432</v>
      </c>
      <c r="D524" s="70">
        <v>46063</v>
      </c>
      <c r="E524" s="70">
        <v>46064</v>
      </c>
      <c r="F524" s="70">
        <v>49180</v>
      </c>
      <c r="G524" s="71">
        <v>100000000</v>
      </c>
      <c r="H524" s="71">
        <v>457460000</v>
      </c>
      <c r="I524" s="72">
        <v>200000000</v>
      </c>
      <c r="J524" s="72">
        <v>158650000</v>
      </c>
      <c r="K524" s="73">
        <v>99.52</v>
      </c>
      <c r="L524" s="74">
        <v>1.1597222222222223</v>
      </c>
      <c r="M524" s="73">
        <v>2.7422295667677954</v>
      </c>
      <c r="N524" s="72">
        <v>11740000</v>
      </c>
      <c r="O524" s="75">
        <v>0</v>
      </c>
    </row>
    <row r="525" spans="1:15" s="50" customFormat="1" outlineLevel="1">
      <c r="A525" s="68">
        <v>29</v>
      </c>
      <c r="B525" s="49">
        <v>2.5</v>
      </c>
      <c r="C525" s="70">
        <v>44432</v>
      </c>
      <c r="D525" s="70">
        <v>46126</v>
      </c>
      <c r="E525" s="70">
        <v>46127</v>
      </c>
      <c r="F525" s="70">
        <v>49180</v>
      </c>
      <c r="G525" s="71">
        <v>125000000</v>
      </c>
      <c r="H525" s="71">
        <v>482724000</v>
      </c>
      <c r="I525" s="72">
        <v>250000000</v>
      </c>
      <c r="J525" s="72">
        <v>98710000</v>
      </c>
      <c r="K525" s="73">
        <v>100.05</v>
      </c>
      <c r="L525" s="74">
        <v>0.35416666666666663</v>
      </c>
      <c r="M525" s="73">
        <v>2.5499999999999998</v>
      </c>
      <c r="N525" s="72">
        <v>92151400</v>
      </c>
      <c r="O525" s="75">
        <v>0.99716894977168946</v>
      </c>
    </row>
    <row r="526" spans="1:15" s="50" customFormat="1" outlineLevel="1">
      <c r="A526" s="68">
        <v>29</v>
      </c>
      <c r="B526" s="49">
        <v>2.5</v>
      </c>
      <c r="C526" s="70">
        <v>44432</v>
      </c>
      <c r="D526" s="70">
        <v>46182</v>
      </c>
      <c r="E526" s="70">
        <v>46183</v>
      </c>
      <c r="F526" s="70">
        <v>49180</v>
      </c>
      <c r="G526" s="71">
        <v>175000000</v>
      </c>
      <c r="H526" s="71">
        <v>532450000.00000006</v>
      </c>
      <c r="I526" s="72">
        <v>337650000</v>
      </c>
      <c r="J526" s="72">
        <v>207320000</v>
      </c>
      <c r="K526" s="73">
        <v>100.12</v>
      </c>
      <c r="L526" s="74">
        <v>0.73611111111111116</v>
      </c>
      <c r="M526" s="73">
        <v>2.5941000000000001</v>
      </c>
      <c r="N526" s="72">
        <v>55650000</v>
      </c>
      <c r="O526" s="75">
        <v>0</v>
      </c>
    </row>
    <row r="527" spans="1:15" s="50" customFormat="1">
      <c r="A527" s="43" t="s">
        <v>41</v>
      </c>
      <c r="B527" s="44"/>
      <c r="C527" s="45"/>
      <c r="D527" s="45"/>
      <c r="E527" s="45"/>
      <c r="F527" s="45"/>
      <c r="G527" s="45"/>
      <c r="H527" s="46"/>
      <c r="I527" s="46">
        <f>SUM(I508:I526)</f>
        <v>7391000000</v>
      </c>
      <c r="J527" s="46"/>
      <c r="K527" s="47"/>
      <c r="L527" s="48"/>
      <c r="M527" s="47"/>
      <c r="N527" s="77"/>
      <c r="O527" s="46"/>
    </row>
    <row r="528" spans="1:15" s="50" customFormat="1" outlineLevel="1">
      <c r="A528" s="68">
        <v>30</v>
      </c>
      <c r="B528" s="49">
        <v>1.125</v>
      </c>
      <c r="C528" s="70">
        <v>44580</v>
      </c>
      <c r="D528" s="70">
        <v>44579</v>
      </c>
      <c r="E528" s="70">
        <v>44580</v>
      </c>
      <c r="F528" s="70">
        <v>46406</v>
      </c>
      <c r="G528" s="71">
        <v>475000000</v>
      </c>
      <c r="H528" s="71">
        <v>2218000000</v>
      </c>
      <c r="I528" s="72">
        <v>950000000</v>
      </c>
      <c r="J528" s="72">
        <v>363780000</v>
      </c>
      <c r="K528" s="73">
        <v>101.35</v>
      </c>
      <c r="L528" s="74">
        <v>4.28E-3</v>
      </c>
      <c r="M528" s="73">
        <v>0.84821000000000002</v>
      </c>
      <c r="N528" s="72">
        <v>720000</v>
      </c>
      <c r="O528" s="75">
        <v>0.17545454545454545</v>
      </c>
    </row>
    <row r="529" spans="1:16" s="50" customFormat="1" outlineLevel="1">
      <c r="A529" s="68">
        <v>30</v>
      </c>
      <c r="B529" s="49">
        <v>1.125</v>
      </c>
      <c r="C529" s="70">
        <v>44580</v>
      </c>
      <c r="D529" s="70">
        <v>44593</v>
      </c>
      <c r="E529" s="70">
        <v>44599</v>
      </c>
      <c r="F529" s="70">
        <v>46406</v>
      </c>
      <c r="G529" s="71">
        <v>1300000000</v>
      </c>
      <c r="H529" s="71">
        <v>5497250000</v>
      </c>
      <c r="I529" s="72">
        <v>2600000000</v>
      </c>
      <c r="J529" s="72">
        <v>1934580000</v>
      </c>
      <c r="K529" s="73">
        <v>102.25</v>
      </c>
      <c r="L529" s="74">
        <v>5.9049999999999998E-2</v>
      </c>
      <c r="M529" s="73">
        <v>0.67354999999999998</v>
      </c>
      <c r="N529" s="72">
        <v>161550000</v>
      </c>
      <c r="O529" s="75">
        <v>0.94538461538461538</v>
      </c>
    </row>
    <row r="530" spans="1:16" s="50" customFormat="1" outlineLevel="1">
      <c r="A530" s="68">
        <v>30</v>
      </c>
      <c r="B530" s="49">
        <v>1.125</v>
      </c>
      <c r="C530" s="70">
        <v>44580</v>
      </c>
      <c r="D530" s="70">
        <v>44635</v>
      </c>
      <c r="E530" s="70">
        <v>44636</v>
      </c>
      <c r="F530" s="70">
        <v>46406</v>
      </c>
      <c r="G530" s="71">
        <v>475000000</v>
      </c>
      <c r="H530" s="71">
        <v>1247620000</v>
      </c>
      <c r="I530" s="72">
        <v>950000000</v>
      </c>
      <c r="J530" s="72">
        <v>330000000</v>
      </c>
      <c r="K530" s="73">
        <v>102.72</v>
      </c>
      <c r="L530" s="74">
        <v>0.17402999999999999</v>
      </c>
      <c r="M530" s="73">
        <v>0.5907</v>
      </c>
      <c r="N530" s="72">
        <v>88350000</v>
      </c>
      <c r="O530" s="75">
        <v>7.8181818181818186E-2</v>
      </c>
    </row>
    <row r="531" spans="1:16" s="50" customFormat="1" outlineLevel="1">
      <c r="A531" s="68">
        <v>30</v>
      </c>
      <c r="B531" s="49">
        <v>1.125</v>
      </c>
      <c r="C531" s="70">
        <v>44580</v>
      </c>
      <c r="D531" s="70">
        <v>44698</v>
      </c>
      <c r="E531" s="70">
        <v>44699</v>
      </c>
      <c r="F531" s="70">
        <v>46406</v>
      </c>
      <c r="G531" s="71">
        <v>475000000</v>
      </c>
      <c r="H531" s="71">
        <v>1090650000</v>
      </c>
      <c r="I531" s="72">
        <v>362190000</v>
      </c>
      <c r="J531" s="72">
        <v>0</v>
      </c>
      <c r="K531" s="73">
        <v>101</v>
      </c>
      <c r="L531" s="74">
        <v>0.36981999999999998</v>
      </c>
      <c r="M531" s="73">
        <v>0.98541999999999996</v>
      </c>
      <c r="N531" s="72">
        <v>37680000</v>
      </c>
      <c r="O531" s="75">
        <v>0</v>
      </c>
    </row>
    <row r="532" spans="1:16" s="50" customFormat="1" outlineLevel="1">
      <c r="A532" s="68">
        <v>30</v>
      </c>
      <c r="B532" s="49">
        <v>1.125</v>
      </c>
      <c r="C532" s="70">
        <v>44580</v>
      </c>
      <c r="D532" s="70">
        <v>44761</v>
      </c>
      <c r="E532" s="70">
        <v>44762</v>
      </c>
      <c r="F532" s="70">
        <v>46406</v>
      </c>
      <c r="G532" s="71">
        <v>350000000</v>
      </c>
      <c r="H532" s="71">
        <v>250420000</v>
      </c>
      <c r="I532" s="72">
        <v>18700000</v>
      </c>
      <c r="J532" s="72">
        <v>0</v>
      </c>
      <c r="K532" s="73">
        <v>97</v>
      </c>
      <c r="L532" s="74">
        <v>3.0599999999999998E-3</v>
      </c>
      <c r="M532" s="73">
        <v>1.82</v>
      </c>
      <c r="N532" s="72">
        <v>15400000</v>
      </c>
      <c r="O532" s="75">
        <v>0</v>
      </c>
    </row>
    <row r="533" spans="1:16" s="50" customFormat="1" outlineLevel="1">
      <c r="A533" s="91">
        <v>30</v>
      </c>
      <c r="B533" s="92">
        <v>1.125</v>
      </c>
      <c r="C533" s="93">
        <v>44580</v>
      </c>
      <c r="D533" s="93">
        <v>44824</v>
      </c>
      <c r="E533" s="93">
        <v>44825</v>
      </c>
      <c r="F533" s="93">
        <v>46406</v>
      </c>
      <c r="G533" s="94">
        <v>350000000</v>
      </c>
      <c r="H533" s="94">
        <v>305180000</v>
      </c>
      <c r="I533" s="95">
        <v>57180000</v>
      </c>
      <c r="J533" s="95">
        <v>10690000</v>
      </c>
      <c r="K533" s="96">
        <v>93.8</v>
      </c>
      <c r="L533" s="97">
        <v>0.19564999999999999</v>
      </c>
      <c r="M533" s="96">
        <v>2.6978</v>
      </c>
      <c r="N533" s="95">
        <v>31100000</v>
      </c>
      <c r="O533" s="98">
        <v>0</v>
      </c>
    </row>
    <row r="534" spans="1:16" s="50" customFormat="1" outlineLevel="1">
      <c r="A534" s="99">
        <v>30</v>
      </c>
      <c r="B534" s="100">
        <v>1.125</v>
      </c>
      <c r="C534" s="70">
        <v>44580</v>
      </c>
      <c r="D534" s="70">
        <v>44887</v>
      </c>
      <c r="E534" s="70">
        <v>44888</v>
      </c>
      <c r="F534" s="70">
        <v>46406</v>
      </c>
      <c r="G534" s="71">
        <v>350000000</v>
      </c>
      <c r="H534" s="71">
        <v>203620000</v>
      </c>
      <c r="I534" s="72">
        <v>62920000</v>
      </c>
      <c r="J534" s="72">
        <v>193365</v>
      </c>
      <c r="K534" s="73">
        <v>92.891750000000002</v>
      </c>
      <c r="L534" s="74">
        <v>0.38824999999999998</v>
      </c>
      <c r="M534" s="73">
        <v>2.9525199999999998</v>
      </c>
      <c r="N534" s="72">
        <v>39470000</v>
      </c>
      <c r="O534" s="75">
        <v>0</v>
      </c>
    </row>
    <row r="535" spans="1:16" s="50" customFormat="1" outlineLevel="1">
      <c r="A535" s="99">
        <v>30</v>
      </c>
      <c r="B535" s="100">
        <v>1.125</v>
      </c>
      <c r="C535" s="70">
        <v>44580</v>
      </c>
      <c r="D535" s="70">
        <v>45132</v>
      </c>
      <c r="E535" s="70">
        <v>45133</v>
      </c>
      <c r="F535" s="70">
        <v>46406</v>
      </c>
      <c r="G535" s="71">
        <v>200000000</v>
      </c>
      <c r="H535" s="71">
        <v>432680000</v>
      </c>
      <c r="I535" s="72">
        <v>376680000</v>
      </c>
      <c r="J535" s="72">
        <v>228100000</v>
      </c>
      <c r="K535" s="73">
        <v>93.54</v>
      </c>
      <c r="L535" s="74">
        <v>0.02</v>
      </c>
      <c r="M535" s="73">
        <v>3.09</v>
      </c>
      <c r="N535" s="72">
        <v>28700000</v>
      </c>
      <c r="O535" s="75">
        <v>0</v>
      </c>
    </row>
    <row r="536" spans="1:16" s="50" customFormat="1" outlineLevel="1">
      <c r="A536" s="99">
        <v>30</v>
      </c>
      <c r="B536" s="100">
        <v>1.125</v>
      </c>
      <c r="C536" s="70">
        <v>44580</v>
      </c>
      <c r="D536" s="70">
        <v>45188</v>
      </c>
      <c r="E536" s="70">
        <v>45189</v>
      </c>
      <c r="F536" s="70">
        <v>46406</v>
      </c>
      <c r="G536" s="71">
        <v>200000000</v>
      </c>
      <c r="H536" s="71">
        <v>284170000</v>
      </c>
      <c r="I536" s="72">
        <v>199170000</v>
      </c>
      <c r="J536" s="72">
        <v>92000000</v>
      </c>
      <c r="K536" s="73">
        <v>93.89</v>
      </c>
      <c r="L536" s="74">
        <v>0.19</v>
      </c>
      <c r="M536" s="73">
        <v>3.07</v>
      </c>
      <c r="N536" s="72">
        <v>20000000</v>
      </c>
      <c r="O536" s="75">
        <v>0</v>
      </c>
    </row>
    <row r="537" spans="1:16" s="50" customFormat="1" outlineLevel="1">
      <c r="A537" s="99">
        <v>30</v>
      </c>
      <c r="B537" s="100">
        <v>1.125</v>
      </c>
      <c r="C537" s="70">
        <v>44580</v>
      </c>
      <c r="D537" s="70">
        <v>45250</v>
      </c>
      <c r="E537" s="70">
        <v>45251</v>
      </c>
      <c r="F537" s="70">
        <v>46406</v>
      </c>
      <c r="G537" s="71">
        <v>200000000</v>
      </c>
      <c r="H537" s="71">
        <v>601280000</v>
      </c>
      <c r="I537" s="72">
        <v>400000000</v>
      </c>
      <c r="J537" s="72">
        <v>363000000</v>
      </c>
      <c r="K537" s="73">
        <v>94.51</v>
      </c>
      <c r="L537" s="74">
        <v>0.39</v>
      </c>
      <c r="M537" s="73">
        <v>3.09</v>
      </c>
      <c r="N537" s="72">
        <v>2000000</v>
      </c>
      <c r="O537" s="75">
        <v>0</v>
      </c>
    </row>
    <row r="538" spans="1:16" s="50" customFormat="1" outlineLevel="1">
      <c r="A538" s="111">
        <v>30</v>
      </c>
      <c r="B538" s="112">
        <v>1.125</v>
      </c>
      <c r="C538" s="81">
        <v>44580</v>
      </c>
      <c r="D538" s="81" t="s">
        <v>15</v>
      </c>
      <c r="E538" s="81">
        <v>46100</v>
      </c>
      <c r="F538" s="124">
        <v>46406</v>
      </c>
      <c r="G538" s="82"/>
      <c r="H538" s="83"/>
      <c r="I538" s="90">
        <v>-715905</v>
      </c>
      <c r="J538" s="85"/>
      <c r="K538" s="86"/>
      <c r="L538" s="85"/>
      <c r="M538" s="83"/>
      <c r="N538" s="87"/>
      <c r="O538" s="87"/>
    </row>
    <row r="539" spans="1:16" s="50" customFormat="1" outlineLevel="1">
      <c r="A539" s="111">
        <v>30</v>
      </c>
      <c r="B539" s="112">
        <v>1.125</v>
      </c>
      <c r="C539" s="81">
        <v>44580</v>
      </c>
      <c r="D539" s="81" t="s">
        <v>15</v>
      </c>
      <c r="E539" s="81">
        <v>46155</v>
      </c>
      <c r="F539" s="124">
        <v>46406</v>
      </c>
      <c r="G539" s="82"/>
      <c r="H539" s="83"/>
      <c r="I539" s="90">
        <v>-424000000</v>
      </c>
      <c r="J539" s="85"/>
      <c r="K539" s="86"/>
      <c r="L539" s="85"/>
      <c r="M539" s="83"/>
      <c r="N539" s="87"/>
      <c r="O539" s="87"/>
    </row>
    <row r="540" spans="1:16" s="50" customFormat="1" outlineLevel="1">
      <c r="A540" s="111">
        <v>30</v>
      </c>
      <c r="B540" s="112">
        <v>1.125</v>
      </c>
      <c r="C540" s="81">
        <v>44580</v>
      </c>
      <c r="D540" s="81" t="s">
        <v>15</v>
      </c>
      <c r="E540" s="81">
        <v>46183</v>
      </c>
      <c r="F540" s="124">
        <v>46406</v>
      </c>
      <c r="G540" s="82"/>
      <c r="H540" s="83"/>
      <c r="I540" s="90">
        <v>-53068980</v>
      </c>
      <c r="J540" s="85"/>
      <c r="K540" s="86"/>
      <c r="L540" s="85"/>
      <c r="M540" s="83"/>
      <c r="N540" s="87"/>
      <c r="O540" s="87"/>
    </row>
    <row r="541" spans="1:16" s="50" customFormat="1" outlineLevel="1">
      <c r="A541" s="111">
        <v>30</v>
      </c>
      <c r="B541" s="112">
        <v>1.125</v>
      </c>
      <c r="C541" s="81">
        <v>44580</v>
      </c>
      <c r="D541" s="81" t="s">
        <v>15</v>
      </c>
      <c r="E541" s="81">
        <v>46211</v>
      </c>
      <c r="F541" s="124">
        <v>46406</v>
      </c>
      <c r="G541" s="82"/>
      <c r="H541" s="83"/>
      <c r="I541" s="90">
        <v>-291895501</v>
      </c>
      <c r="J541" s="85"/>
      <c r="K541" s="86"/>
      <c r="L541" s="85"/>
      <c r="M541" s="83"/>
      <c r="N541" s="87"/>
      <c r="O541" s="87"/>
    </row>
    <row r="542" spans="1:16" s="50" customFormat="1" outlineLevel="1">
      <c r="A542" s="111">
        <v>30</v>
      </c>
      <c r="B542" s="112">
        <v>1.125</v>
      </c>
      <c r="C542" s="81">
        <v>44580</v>
      </c>
      <c r="D542" s="81" t="s">
        <v>15</v>
      </c>
      <c r="E542" s="81">
        <v>46239</v>
      </c>
      <c r="F542" s="124">
        <v>46406</v>
      </c>
      <c r="G542" s="82"/>
      <c r="H542" s="83"/>
      <c r="I542" s="90">
        <v>-87671678</v>
      </c>
      <c r="J542" s="85"/>
      <c r="K542" s="86"/>
      <c r="L542" s="85"/>
      <c r="M542" s="83"/>
      <c r="N542" s="87"/>
      <c r="O542" s="87"/>
    </row>
    <row r="543" spans="1:16" s="50" customFormat="1" outlineLevel="1">
      <c r="A543" s="111">
        <v>30</v>
      </c>
      <c r="B543" s="112">
        <v>1.125</v>
      </c>
      <c r="C543" s="81">
        <v>44580</v>
      </c>
      <c r="D543" s="81" t="s">
        <v>15</v>
      </c>
      <c r="E543" s="81">
        <v>46246</v>
      </c>
      <c r="F543" s="124">
        <v>46406</v>
      </c>
      <c r="G543" s="82"/>
      <c r="H543" s="83"/>
      <c r="I543" s="90">
        <v>-673946573</v>
      </c>
      <c r="J543" s="85"/>
      <c r="K543" s="86"/>
      <c r="L543" s="85"/>
      <c r="M543" s="83"/>
      <c r="N543" s="87"/>
      <c r="O543" s="87"/>
    </row>
    <row r="544" spans="1:16" s="77" customFormat="1" ht="14.25" customHeight="1">
      <c r="A544" s="43" t="s">
        <v>42</v>
      </c>
      <c r="B544" s="44"/>
      <c r="C544" s="45"/>
      <c r="D544" s="45"/>
      <c r="E544" s="45"/>
      <c r="F544" s="45"/>
      <c r="G544" s="45"/>
      <c r="H544" s="46"/>
      <c r="I544" s="56">
        <f>+SUM(I528:I543)</f>
        <v>4445541363</v>
      </c>
      <c r="J544" s="46"/>
      <c r="K544" s="47"/>
      <c r="L544" s="48"/>
      <c r="M544" s="47"/>
      <c r="O544" s="46"/>
      <c r="P544" s="76"/>
    </row>
    <row r="545" spans="1:15" s="50" customFormat="1" outlineLevel="1">
      <c r="A545" s="99">
        <v>31</v>
      </c>
      <c r="B545" s="100">
        <v>3.25</v>
      </c>
      <c r="C545" s="70">
        <v>44944</v>
      </c>
      <c r="D545" s="70">
        <v>44943</v>
      </c>
      <c r="E545" s="70">
        <v>44944</v>
      </c>
      <c r="F545" s="70">
        <v>47136</v>
      </c>
      <c r="G545" s="71">
        <v>200000000</v>
      </c>
      <c r="H545" s="71">
        <v>446440000</v>
      </c>
      <c r="I545" s="72">
        <v>195670000</v>
      </c>
      <c r="J545" s="72">
        <v>50480000</v>
      </c>
      <c r="K545" s="73">
        <v>100.8</v>
      </c>
      <c r="L545" s="74">
        <v>0</v>
      </c>
      <c r="M545" s="73">
        <v>3.1</v>
      </c>
      <c r="N545" s="72">
        <v>36850000</v>
      </c>
      <c r="O545" s="75">
        <v>0</v>
      </c>
    </row>
    <row r="546" spans="1:15" s="50" customFormat="1" outlineLevel="1">
      <c r="A546" s="99">
        <v>31</v>
      </c>
      <c r="B546" s="100">
        <v>3.25</v>
      </c>
      <c r="C546" s="70">
        <v>44944</v>
      </c>
      <c r="D546" s="70">
        <v>44964</v>
      </c>
      <c r="E546" s="70">
        <v>44970</v>
      </c>
      <c r="F546" s="70">
        <v>47136</v>
      </c>
      <c r="G546" s="71">
        <v>700000000</v>
      </c>
      <c r="H546" s="71">
        <v>1880000000</v>
      </c>
      <c r="I546" s="72">
        <v>1400000000</v>
      </c>
      <c r="J546" s="72">
        <v>770000000</v>
      </c>
      <c r="K546" s="73">
        <v>100.8</v>
      </c>
      <c r="L546" s="74">
        <v>0.23</v>
      </c>
      <c r="M546" s="73">
        <v>3.1</v>
      </c>
      <c r="N546" s="72">
        <v>332000000</v>
      </c>
      <c r="O546" s="75">
        <v>0.46</v>
      </c>
    </row>
    <row r="547" spans="1:15" s="50" customFormat="1" outlineLevel="1">
      <c r="A547" s="99">
        <v>31</v>
      </c>
      <c r="B547" s="100">
        <v>3.25</v>
      </c>
      <c r="C547" s="70">
        <v>44944</v>
      </c>
      <c r="D547" s="70">
        <v>44999</v>
      </c>
      <c r="E547" s="70">
        <v>45000</v>
      </c>
      <c r="F547" s="70">
        <v>47136</v>
      </c>
      <c r="G547" s="71">
        <v>200000000</v>
      </c>
      <c r="H547" s="71">
        <v>288420000</v>
      </c>
      <c r="I547" s="72">
        <v>57370000</v>
      </c>
      <c r="J547" s="72">
        <v>47130000</v>
      </c>
      <c r="K547" s="73">
        <v>101.35</v>
      </c>
      <c r="L547" s="74">
        <v>0.5</v>
      </c>
      <c r="M547" s="73">
        <v>2.99</v>
      </c>
      <c r="N547" s="72">
        <v>1230000</v>
      </c>
      <c r="O547" s="75">
        <v>0</v>
      </c>
    </row>
    <row r="548" spans="1:15" s="50" customFormat="1" outlineLevel="1">
      <c r="A548" s="99">
        <v>31</v>
      </c>
      <c r="B548" s="100">
        <v>3.25</v>
      </c>
      <c r="C548" s="70">
        <v>44944</v>
      </c>
      <c r="D548" s="70">
        <v>45055</v>
      </c>
      <c r="E548" s="70">
        <v>45056</v>
      </c>
      <c r="F548" s="70">
        <v>47136</v>
      </c>
      <c r="G548" s="71">
        <v>200000000</v>
      </c>
      <c r="H548" s="71">
        <v>292220000</v>
      </c>
      <c r="I548" s="72">
        <v>218100000</v>
      </c>
      <c r="J548" s="72">
        <v>177670000</v>
      </c>
      <c r="K548" s="73">
        <v>100.8</v>
      </c>
      <c r="L548" s="74">
        <v>1.01</v>
      </c>
      <c r="M548" s="73">
        <v>3.09</v>
      </c>
      <c r="N548" s="72">
        <v>23010000</v>
      </c>
      <c r="O548" s="75">
        <v>0</v>
      </c>
    </row>
    <row r="549" spans="1:15" s="50" customFormat="1" outlineLevel="1">
      <c r="A549" s="99">
        <v>31</v>
      </c>
      <c r="B549" s="100">
        <v>3.25</v>
      </c>
      <c r="C549" s="70">
        <v>44944</v>
      </c>
      <c r="D549" s="70">
        <v>45314</v>
      </c>
      <c r="E549" s="70">
        <v>45315</v>
      </c>
      <c r="F549" s="70">
        <v>47136</v>
      </c>
      <c r="G549" s="71">
        <v>200000000</v>
      </c>
      <c r="H549" s="71">
        <v>1067750000</v>
      </c>
      <c r="I549" s="72">
        <v>400000000</v>
      </c>
      <c r="J549" s="72">
        <v>239000000</v>
      </c>
      <c r="K549" s="73">
        <v>102.42</v>
      </c>
      <c r="L549" s="74">
        <v>0.05</v>
      </c>
      <c r="M549" s="73">
        <v>2.74</v>
      </c>
      <c r="N549" s="72">
        <v>3270000</v>
      </c>
      <c r="O549" s="75">
        <v>0.59799999999999998</v>
      </c>
    </row>
    <row r="550" spans="1:15" s="50" customFormat="1" outlineLevel="1">
      <c r="A550" s="99">
        <v>31</v>
      </c>
      <c r="B550" s="100">
        <v>3.25</v>
      </c>
      <c r="C550" s="70">
        <v>44944</v>
      </c>
      <c r="D550" s="70">
        <v>45370</v>
      </c>
      <c r="E550" s="70">
        <v>45371</v>
      </c>
      <c r="F550" s="70">
        <v>47136</v>
      </c>
      <c r="G550" s="71">
        <v>200000000</v>
      </c>
      <c r="H550" s="71">
        <v>493550000</v>
      </c>
      <c r="I550" s="72">
        <v>288290000</v>
      </c>
      <c r="J550" s="72">
        <v>254910000</v>
      </c>
      <c r="K550" s="73">
        <v>102.87</v>
      </c>
      <c r="L550" s="74">
        <v>0.55000000000000004</v>
      </c>
      <c r="M550" s="73">
        <v>2.73</v>
      </c>
      <c r="N550" s="72">
        <v>11240000</v>
      </c>
      <c r="O550" s="75">
        <v>0</v>
      </c>
    </row>
    <row r="551" spans="1:15" s="50" customFormat="1" outlineLevel="1">
      <c r="A551" s="99">
        <v>31</v>
      </c>
      <c r="B551" s="100">
        <v>3.25</v>
      </c>
      <c r="C551" s="70">
        <v>44944</v>
      </c>
      <c r="D551" s="70">
        <v>45440</v>
      </c>
      <c r="E551" s="70">
        <v>45441</v>
      </c>
      <c r="F551" s="70">
        <v>47136</v>
      </c>
      <c r="G551" s="71">
        <v>450000000</v>
      </c>
      <c r="H551" s="71">
        <v>1078580000</v>
      </c>
      <c r="I551" s="72">
        <v>878480000</v>
      </c>
      <c r="J551" s="72">
        <v>702910000</v>
      </c>
      <c r="K551" s="73">
        <v>103</v>
      </c>
      <c r="L551" s="74">
        <v>1.18</v>
      </c>
      <c r="M551" s="73">
        <v>2.82</v>
      </c>
      <c r="N551" s="72">
        <v>9870000</v>
      </c>
      <c r="O551" s="75">
        <v>0</v>
      </c>
    </row>
    <row r="552" spans="1:15" s="50" customFormat="1" outlineLevel="1">
      <c r="A552" s="99">
        <v>31</v>
      </c>
      <c r="B552" s="100">
        <v>3.25</v>
      </c>
      <c r="C552" s="70">
        <v>44944</v>
      </c>
      <c r="D552" s="70">
        <v>45496</v>
      </c>
      <c r="E552" s="70">
        <v>45497</v>
      </c>
      <c r="F552" s="70">
        <v>47136</v>
      </c>
      <c r="G552" s="71">
        <v>350000000</v>
      </c>
      <c r="H552" s="71">
        <v>324000000</v>
      </c>
      <c r="I552" s="72">
        <v>94310000</v>
      </c>
      <c r="J552" s="72">
        <v>40000000</v>
      </c>
      <c r="K552" s="73">
        <v>101.31</v>
      </c>
      <c r="L552" s="74">
        <v>0.05</v>
      </c>
      <c r="M552" s="73">
        <v>2.94</v>
      </c>
      <c r="N552" s="72">
        <v>14980000</v>
      </c>
      <c r="O552" s="75">
        <v>0</v>
      </c>
    </row>
    <row r="553" spans="1:15" s="50" customFormat="1" outlineLevel="1">
      <c r="A553" s="99">
        <v>31</v>
      </c>
      <c r="B553" s="100">
        <v>3.25</v>
      </c>
      <c r="C553" s="70">
        <v>44944</v>
      </c>
      <c r="D553" s="70">
        <v>45552</v>
      </c>
      <c r="E553" s="70">
        <f>D553+1</f>
        <v>45553</v>
      </c>
      <c r="F553" s="70">
        <v>47136</v>
      </c>
      <c r="G553" s="71">
        <v>250000000</v>
      </c>
      <c r="H553" s="71">
        <v>357390000</v>
      </c>
      <c r="I553" s="72">
        <v>15680000</v>
      </c>
      <c r="J553" s="72">
        <v>0</v>
      </c>
      <c r="K553" s="73">
        <v>101.72</v>
      </c>
      <c r="L553" s="74">
        <v>0.55000000000000004</v>
      </c>
      <c r="M553" s="73">
        <v>2.96</v>
      </c>
      <c r="N553" s="72">
        <v>0</v>
      </c>
      <c r="O553" s="75">
        <v>0</v>
      </c>
    </row>
    <row r="554" spans="1:15" s="50" customFormat="1" outlineLevel="1">
      <c r="A554" s="99">
        <v>31</v>
      </c>
      <c r="B554" s="100">
        <v>3.25</v>
      </c>
      <c r="C554" s="70">
        <v>44944</v>
      </c>
      <c r="D554" s="70">
        <v>45608</v>
      </c>
      <c r="E554" s="70">
        <f>D554+1</f>
        <v>45609</v>
      </c>
      <c r="F554" s="70">
        <v>47136</v>
      </c>
      <c r="G554" s="71">
        <v>250000000</v>
      </c>
      <c r="H554" s="71">
        <v>202810000</v>
      </c>
      <c r="I554" s="72">
        <v>53650000</v>
      </c>
      <c r="J554" s="72">
        <v>0</v>
      </c>
      <c r="K554" s="73">
        <v>102</v>
      </c>
      <c r="L554" s="74">
        <v>1.04</v>
      </c>
      <c r="M554" s="73">
        <v>3</v>
      </c>
      <c r="N554" s="72">
        <v>11360000</v>
      </c>
      <c r="O554" s="75">
        <v>0</v>
      </c>
    </row>
    <row r="555" spans="1:15" s="50" customFormat="1" outlineLevel="1">
      <c r="A555" s="99">
        <v>31</v>
      </c>
      <c r="B555" s="100">
        <v>3.25</v>
      </c>
      <c r="C555" s="70">
        <v>44944</v>
      </c>
      <c r="D555" s="70">
        <v>45699</v>
      </c>
      <c r="E555" s="70">
        <f>+D555+1</f>
        <v>45700</v>
      </c>
      <c r="F555" s="70">
        <v>47136</v>
      </c>
      <c r="G555" s="71">
        <v>200000000</v>
      </c>
      <c r="H555" s="71">
        <v>1008280000</v>
      </c>
      <c r="I555" s="72">
        <v>400000000</v>
      </c>
      <c r="J555" s="72">
        <v>113270000</v>
      </c>
      <c r="K555" s="73">
        <v>101.63</v>
      </c>
      <c r="L555" s="74">
        <v>0.22</v>
      </c>
      <c r="M555" s="73">
        <v>2.87</v>
      </c>
      <c r="N555" s="72">
        <v>78230000</v>
      </c>
      <c r="O555" s="75">
        <v>0.02</v>
      </c>
    </row>
    <row r="556" spans="1:15" s="50" customFormat="1" outlineLevel="1">
      <c r="A556" s="99">
        <v>31</v>
      </c>
      <c r="B556" s="100">
        <v>3.25</v>
      </c>
      <c r="C556" s="70">
        <v>44944</v>
      </c>
      <c r="D556" s="70">
        <v>45755</v>
      </c>
      <c r="E556" s="70">
        <v>45756</v>
      </c>
      <c r="F556" s="70">
        <v>47136</v>
      </c>
      <c r="G556" s="71">
        <v>200000000</v>
      </c>
      <c r="H556" s="71">
        <v>719990000</v>
      </c>
      <c r="I556" s="72">
        <v>204390000</v>
      </c>
      <c r="J556" s="72">
        <v>4500000</v>
      </c>
      <c r="K556" s="73">
        <v>102.07</v>
      </c>
      <c r="L556" s="74">
        <v>0.72721000000000002</v>
      </c>
      <c r="M556" s="73">
        <v>2.8681000000000001</v>
      </c>
      <c r="N556" s="72">
        <v>167860000</v>
      </c>
      <c r="O556" s="75">
        <v>0</v>
      </c>
    </row>
    <row r="557" spans="1:15" s="50" customFormat="1" outlineLevel="1">
      <c r="A557" s="99">
        <v>31</v>
      </c>
      <c r="B557" s="100">
        <v>3.25</v>
      </c>
      <c r="C557" s="70">
        <v>44944</v>
      </c>
      <c r="D557" s="70">
        <v>45818</v>
      </c>
      <c r="E557" s="70">
        <v>45819</v>
      </c>
      <c r="F557" s="70">
        <v>47136</v>
      </c>
      <c r="G557" s="71">
        <v>200000000</v>
      </c>
      <c r="H557" s="71">
        <v>239660000</v>
      </c>
      <c r="I557" s="72">
        <v>171180000</v>
      </c>
      <c r="J557" s="72">
        <v>0</v>
      </c>
      <c r="K557" s="73">
        <v>102.13</v>
      </c>
      <c r="L557" s="74">
        <v>1.2928200000000001</v>
      </c>
      <c r="M557" s="73">
        <v>2.9975999999999998</v>
      </c>
      <c r="N557" s="72">
        <v>2370000</v>
      </c>
      <c r="O557" s="75">
        <v>0</v>
      </c>
    </row>
    <row r="558" spans="1:15" s="50" customFormat="1">
      <c r="A558" s="43" t="s">
        <v>47</v>
      </c>
      <c r="I558" s="117">
        <f>+SUM(I545:I557)</f>
        <v>4377120000</v>
      </c>
    </row>
    <row r="559" spans="1:15" s="50" customFormat="1" outlineLevel="1">
      <c r="A559" s="99">
        <v>32</v>
      </c>
      <c r="B559" s="100">
        <v>3.125</v>
      </c>
      <c r="C559" s="70">
        <v>45350</v>
      </c>
      <c r="D559" s="70">
        <v>45349</v>
      </c>
      <c r="E559" s="70">
        <v>45350</v>
      </c>
      <c r="F559" s="70">
        <v>49733</v>
      </c>
      <c r="G559" s="71">
        <v>200000000</v>
      </c>
      <c r="H559" s="71">
        <v>614810000</v>
      </c>
      <c r="I559" s="72">
        <v>194810000</v>
      </c>
      <c r="J559" s="72">
        <v>80370000</v>
      </c>
      <c r="K559" s="73">
        <v>100</v>
      </c>
      <c r="L559" s="74">
        <v>0</v>
      </c>
      <c r="M559" s="73">
        <v>3.1227499999999999</v>
      </c>
      <c r="N559" s="72">
        <v>6820000</v>
      </c>
      <c r="O559" s="75">
        <v>0</v>
      </c>
    </row>
    <row r="560" spans="1:15" s="50" customFormat="1" outlineLevel="1">
      <c r="A560" s="99">
        <v>32</v>
      </c>
      <c r="B560" s="100">
        <v>3.125</v>
      </c>
      <c r="C560" s="70">
        <v>45350</v>
      </c>
      <c r="D560" s="70">
        <v>45412</v>
      </c>
      <c r="E560" s="70">
        <v>45414</v>
      </c>
      <c r="F560" s="70">
        <v>49733</v>
      </c>
      <c r="G560" s="71">
        <v>200000000</v>
      </c>
      <c r="H560" s="71">
        <v>241980000</v>
      </c>
      <c r="I560" s="72">
        <v>125980000</v>
      </c>
      <c r="J560" s="72">
        <v>116000000</v>
      </c>
      <c r="K560" s="73">
        <v>99.32</v>
      </c>
      <c r="L560" s="74">
        <v>0.55000000000000004</v>
      </c>
      <c r="M560" s="73">
        <v>3.26</v>
      </c>
      <c r="N560" s="72">
        <v>980000</v>
      </c>
      <c r="O560" s="75">
        <v>0</v>
      </c>
    </row>
    <row r="561" spans="1:15" s="50" customFormat="1" outlineLevel="1">
      <c r="A561" s="99">
        <v>32</v>
      </c>
      <c r="B561" s="100">
        <v>3.125</v>
      </c>
      <c r="C561" s="70">
        <v>45350</v>
      </c>
      <c r="D561" s="70">
        <v>45468</v>
      </c>
      <c r="E561" s="70">
        <f>+D561+1</f>
        <v>45469</v>
      </c>
      <c r="F561" s="70">
        <v>49733</v>
      </c>
      <c r="G561" s="71">
        <v>200000000</v>
      </c>
      <c r="H561" s="71">
        <v>234000000</v>
      </c>
      <c r="I561" s="72">
        <v>33120000</v>
      </c>
      <c r="J561" s="72">
        <v>0</v>
      </c>
      <c r="K561" s="73">
        <v>99.82</v>
      </c>
      <c r="L561" s="74">
        <v>1.02</v>
      </c>
      <c r="M561" s="73">
        <v>3.26</v>
      </c>
      <c r="N561" s="72">
        <v>0</v>
      </c>
      <c r="O561" s="75">
        <v>0</v>
      </c>
    </row>
    <row r="562" spans="1:15" s="50" customFormat="1" outlineLevel="1">
      <c r="A562" s="99">
        <v>32</v>
      </c>
      <c r="B562" s="100">
        <v>3.125</v>
      </c>
      <c r="C562" s="70">
        <v>45350</v>
      </c>
      <c r="D562" s="70">
        <v>45524</v>
      </c>
      <c r="E562" s="70">
        <f>+D562+1</f>
        <v>45525</v>
      </c>
      <c r="F562" s="70">
        <v>49733</v>
      </c>
      <c r="G562" s="71">
        <v>150000000</v>
      </c>
      <c r="H562" s="71">
        <v>298000000</v>
      </c>
      <c r="I562" s="72">
        <v>170000000</v>
      </c>
      <c r="J562" s="72">
        <v>90320000</v>
      </c>
      <c r="K562" s="73">
        <v>99.69</v>
      </c>
      <c r="L562" s="74">
        <v>1.5</v>
      </c>
      <c r="M562" s="73">
        <v>3.33</v>
      </c>
      <c r="N562" s="72">
        <v>1550000</v>
      </c>
      <c r="O562" s="75">
        <v>0</v>
      </c>
    </row>
    <row r="563" spans="1:15" s="50" customFormat="1" outlineLevel="1">
      <c r="A563" s="99">
        <v>32</v>
      </c>
      <c r="B563" s="100">
        <v>3.125</v>
      </c>
      <c r="C563" s="70">
        <v>45350</v>
      </c>
      <c r="D563" s="70">
        <f>+E563-1</f>
        <v>45580</v>
      </c>
      <c r="E563" s="70">
        <v>45581</v>
      </c>
      <c r="F563" s="70">
        <v>49733</v>
      </c>
      <c r="G563" s="71">
        <v>150000000</v>
      </c>
      <c r="H563" s="71">
        <v>248420000</v>
      </c>
      <c r="I563" s="72">
        <v>160420000</v>
      </c>
      <c r="J563" s="72">
        <v>157030000</v>
      </c>
      <c r="K563" s="73">
        <v>99.77</v>
      </c>
      <c r="L563" s="74">
        <v>0.42</v>
      </c>
      <c r="M563" s="73">
        <v>3.43</v>
      </c>
      <c r="N563" s="72">
        <v>0</v>
      </c>
      <c r="O563" s="75">
        <v>0</v>
      </c>
    </row>
    <row r="564" spans="1:15" s="50" customFormat="1" outlineLevel="1">
      <c r="A564" s="99">
        <v>32</v>
      </c>
      <c r="B564" s="100">
        <v>3.125</v>
      </c>
      <c r="C564" s="70">
        <v>45350</v>
      </c>
      <c r="D564" s="70">
        <v>45636</v>
      </c>
      <c r="E564" s="70">
        <f t="shared" ref="E564:E569" si="0">+D564+1</f>
        <v>45637</v>
      </c>
      <c r="F564" s="70">
        <v>49733</v>
      </c>
      <c r="G564" s="71">
        <v>150000000</v>
      </c>
      <c r="H564" s="71">
        <v>296870000</v>
      </c>
      <c r="I564" s="72">
        <v>152230000</v>
      </c>
      <c r="J564" s="72">
        <v>107280000</v>
      </c>
      <c r="K564" s="73">
        <v>98.36</v>
      </c>
      <c r="L564" s="74">
        <v>0.89</v>
      </c>
      <c r="M564" s="73">
        <v>3.42</v>
      </c>
      <c r="N564" s="72">
        <v>3560000</v>
      </c>
      <c r="O564" s="75">
        <v>0</v>
      </c>
    </row>
    <row r="565" spans="1:15" s="50" customFormat="1" outlineLevel="1">
      <c r="A565" s="99">
        <v>32</v>
      </c>
      <c r="B565" s="100">
        <v>3.125</v>
      </c>
      <c r="C565" s="70">
        <v>45350</v>
      </c>
      <c r="D565" s="70">
        <v>45671</v>
      </c>
      <c r="E565" s="70">
        <f t="shared" si="0"/>
        <v>45672</v>
      </c>
      <c r="F565" s="70">
        <v>49733</v>
      </c>
      <c r="G565" s="71">
        <v>250000000</v>
      </c>
      <c r="H565" s="71">
        <v>536400000</v>
      </c>
      <c r="I565" s="72">
        <v>336900000</v>
      </c>
      <c r="J565" s="72">
        <v>310100000</v>
      </c>
      <c r="K565" s="73">
        <v>98.42</v>
      </c>
      <c r="L565" s="74">
        <v>1.19</v>
      </c>
      <c r="M565" s="73">
        <v>3.45</v>
      </c>
      <c r="N565" s="72">
        <v>0</v>
      </c>
      <c r="O565" s="75">
        <v>0</v>
      </c>
    </row>
    <row r="566" spans="1:15" s="50" customFormat="1" outlineLevel="1">
      <c r="A566" s="99">
        <v>32</v>
      </c>
      <c r="B566" s="100">
        <v>3.125</v>
      </c>
      <c r="C566" s="70">
        <v>45350</v>
      </c>
      <c r="D566" s="70">
        <v>45727</v>
      </c>
      <c r="E566" s="70">
        <f t="shared" si="0"/>
        <v>45728</v>
      </c>
      <c r="F566" s="70">
        <v>49733</v>
      </c>
      <c r="G566" s="71">
        <v>250000000</v>
      </c>
      <c r="H566" s="71">
        <v>359430000</v>
      </c>
      <c r="I566" s="72">
        <v>41230000</v>
      </c>
      <c r="J566" s="72">
        <v>0</v>
      </c>
      <c r="K566" s="73">
        <v>98.72</v>
      </c>
      <c r="L566" s="74">
        <v>0.10359</v>
      </c>
      <c r="M566" s="73">
        <v>3.2873000000000001</v>
      </c>
      <c r="N566" s="72">
        <v>1440000</v>
      </c>
      <c r="O566" s="75">
        <v>0</v>
      </c>
    </row>
    <row r="567" spans="1:15" s="50" customFormat="1" outlineLevel="1">
      <c r="A567" s="99">
        <v>32</v>
      </c>
      <c r="B567" s="100">
        <v>3.125</v>
      </c>
      <c r="C567" s="70">
        <v>45350</v>
      </c>
      <c r="D567" s="70">
        <v>45790</v>
      </c>
      <c r="E567" s="70">
        <f t="shared" si="0"/>
        <v>45791</v>
      </c>
      <c r="F567" s="70">
        <v>49733</v>
      </c>
      <c r="G567" s="71">
        <v>200000000</v>
      </c>
      <c r="H567" s="71">
        <v>240780000</v>
      </c>
      <c r="I567" s="72">
        <v>105780000</v>
      </c>
      <c r="J567" s="72">
        <v>14340000</v>
      </c>
      <c r="K567" s="73">
        <v>99.2</v>
      </c>
      <c r="L567" s="74">
        <v>0.64744000000000002</v>
      </c>
      <c r="M567" s="73">
        <v>3.2967</v>
      </c>
      <c r="N567" s="72">
        <v>7270000</v>
      </c>
      <c r="O567" s="75">
        <v>0</v>
      </c>
    </row>
    <row r="568" spans="1:15" s="50" customFormat="1" outlineLevel="1">
      <c r="A568" s="99">
        <v>32</v>
      </c>
      <c r="B568" s="100">
        <v>3.125</v>
      </c>
      <c r="C568" s="70">
        <v>45350</v>
      </c>
      <c r="D568" s="70">
        <v>45895</v>
      </c>
      <c r="E568" s="70">
        <f t="shared" si="0"/>
        <v>45896</v>
      </c>
      <c r="F568" s="70">
        <v>49733</v>
      </c>
      <c r="G568" s="71">
        <v>100000000</v>
      </c>
      <c r="H568" s="71">
        <v>355290000</v>
      </c>
      <c r="I568" s="72">
        <v>97770000</v>
      </c>
      <c r="J568" s="72">
        <v>6000000</v>
      </c>
      <c r="K568" s="73">
        <v>101.51</v>
      </c>
      <c r="L568" s="74">
        <v>1.55</v>
      </c>
      <c r="M568" s="73">
        <v>3.13</v>
      </c>
      <c r="N568" s="72">
        <v>8990000</v>
      </c>
      <c r="O568" s="75">
        <v>0</v>
      </c>
    </row>
    <row r="569" spans="1:15" s="50" customFormat="1" outlineLevel="1">
      <c r="A569" s="99">
        <v>32</v>
      </c>
      <c r="B569" s="100">
        <v>3.125</v>
      </c>
      <c r="C569" s="70">
        <v>45350</v>
      </c>
      <c r="D569" s="70">
        <v>45958</v>
      </c>
      <c r="E569" s="70">
        <f t="shared" si="0"/>
        <v>45959</v>
      </c>
      <c r="F569" s="70">
        <v>49733</v>
      </c>
      <c r="G569" s="71">
        <v>100000000</v>
      </c>
      <c r="H569" s="71">
        <v>170380000</v>
      </c>
      <c r="I569" s="72">
        <v>51880000</v>
      </c>
      <c r="J569" s="72">
        <v>9260000</v>
      </c>
      <c r="K569" s="73">
        <v>100.78</v>
      </c>
      <c r="L569" s="74">
        <v>0.52951388888888895</v>
      </c>
      <c r="M569" s="73">
        <v>3.0904665421952693</v>
      </c>
      <c r="N569" s="72">
        <v>11410000</v>
      </c>
      <c r="O569" s="75">
        <v>0</v>
      </c>
    </row>
    <row r="570" spans="1:15" s="50" customFormat="1" outlineLevel="1">
      <c r="A570" s="99">
        <v>32</v>
      </c>
      <c r="B570" s="100">
        <v>3.125</v>
      </c>
      <c r="C570" s="70">
        <v>45350</v>
      </c>
      <c r="D570" s="70">
        <v>46014</v>
      </c>
      <c r="E570" s="70">
        <v>46015</v>
      </c>
      <c r="F570" s="70">
        <v>49733</v>
      </c>
      <c r="G570" s="71">
        <v>100000000</v>
      </c>
      <c r="H570" s="71">
        <v>190060000</v>
      </c>
      <c r="I570" s="72">
        <v>165100000</v>
      </c>
      <c r="J570" s="72">
        <v>41230000</v>
      </c>
      <c r="K570" s="73">
        <v>102.21</v>
      </c>
      <c r="L570" s="74">
        <v>1.0069444444444444</v>
      </c>
      <c r="M570" s="73">
        <v>2.9710249446624371</v>
      </c>
      <c r="N570" s="72">
        <v>18340000</v>
      </c>
      <c r="O570" s="75">
        <v>0</v>
      </c>
    </row>
    <row r="571" spans="1:15" s="50" customFormat="1" outlineLevel="1">
      <c r="A571" s="99">
        <v>32</v>
      </c>
      <c r="B571" s="100">
        <v>3.125</v>
      </c>
      <c r="C571" s="70">
        <v>45350</v>
      </c>
      <c r="D571" s="70">
        <v>46238</v>
      </c>
      <c r="E571" s="70">
        <v>46239</v>
      </c>
      <c r="F571" s="70">
        <v>49733</v>
      </c>
      <c r="G571" s="71">
        <v>175000000</v>
      </c>
      <c r="H571" s="71">
        <v>358750000</v>
      </c>
      <c r="I571" s="72">
        <v>350000000</v>
      </c>
      <c r="J571" s="72">
        <v>292680000</v>
      </c>
      <c r="K571" s="73">
        <v>102.46</v>
      </c>
      <c r="L571" s="74">
        <v>1.36060000000001</v>
      </c>
      <c r="M571" s="73">
        <v>2.9769299999999999</v>
      </c>
      <c r="N571" s="72">
        <v>31810000</v>
      </c>
      <c r="O571" s="75">
        <v>0.91249999999999998</v>
      </c>
    </row>
    <row r="572" spans="1:15" s="50" customFormat="1">
      <c r="A572" s="43" t="s">
        <v>54</v>
      </c>
      <c r="I572" s="117">
        <f>+SUM(I559:I571)</f>
        <v>1985220000</v>
      </c>
    </row>
    <row r="573" spans="1:15" s="50" customFormat="1">
      <c r="A573" s="99">
        <v>33</v>
      </c>
      <c r="B573" s="100">
        <v>3</v>
      </c>
      <c r="C573" s="70">
        <v>45868</v>
      </c>
      <c r="D573" s="70">
        <v>45867</v>
      </c>
      <c r="E573" s="70">
        <v>45868</v>
      </c>
      <c r="F573" s="70">
        <v>47536</v>
      </c>
      <c r="G573" s="71">
        <v>200000000</v>
      </c>
      <c r="H573" s="71">
        <v>555400000</v>
      </c>
      <c r="I573" s="72">
        <v>369400000</v>
      </c>
      <c r="J573" s="72">
        <v>143660000</v>
      </c>
      <c r="K573" s="73">
        <v>100</v>
      </c>
      <c r="L573" s="74">
        <v>0</v>
      </c>
      <c r="M573" s="73">
        <v>3</v>
      </c>
      <c r="N573" s="72">
        <v>35240000</v>
      </c>
      <c r="O573" s="75">
        <v>0</v>
      </c>
    </row>
    <row r="574" spans="1:15" s="50" customFormat="1">
      <c r="A574" s="99">
        <v>33</v>
      </c>
      <c r="B574" s="100">
        <v>3</v>
      </c>
      <c r="C574" s="70">
        <v>45868</v>
      </c>
      <c r="D574" s="70">
        <v>45916</v>
      </c>
      <c r="E574" s="70">
        <v>45917</v>
      </c>
      <c r="F574" s="70">
        <v>47536</v>
      </c>
      <c r="G574" s="71">
        <v>200000000</v>
      </c>
      <c r="H574" s="71">
        <v>383690000</v>
      </c>
      <c r="I574" s="72">
        <v>227590000</v>
      </c>
      <c r="J574" s="72">
        <v>191000000</v>
      </c>
      <c r="K574" s="73">
        <v>100.4</v>
      </c>
      <c r="L574" s="74">
        <v>0.50690000000000002</v>
      </c>
      <c r="M574" s="73">
        <v>3.06914</v>
      </c>
      <c r="N574" s="72">
        <v>19460000</v>
      </c>
      <c r="O574" s="75">
        <v>0</v>
      </c>
    </row>
    <row r="575" spans="1:15" s="50" customFormat="1">
      <c r="A575" s="99">
        <v>33</v>
      </c>
      <c r="B575" s="100">
        <v>3</v>
      </c>
      <c r="C575" s="70">
        <v>45868</v>
      </c>
      <c r="D575" s="70">
        <v>45979</v>
      </c>
      <c r="E575" s="70">
        <v>45980</v>
      </c>
      <c r="F575" s="70">
        <v>47536</v>
      </c>
      <c r="G575" s="71">
        <v>200000000</v>
      </c>
      <c r="H575" s="71">
        <v>363260000</v>
      </c>
      <c r="I575" s="72">
        <v>229260000</v>
      </c>
      <c r="J575" s="72">
        <v>52350000</v>
      </c>
      <c r="K575" s="73">
        <v>100.81</v>
      </c>
      <c r="L575" s="74">
        <v>0.90833333333333321</v>
      </c>
      <c r="M575" s="73">
        <v>3.0228933898889476</v>
      </c>
      <c r="N575" s="72">
        <v>78610000</v>
      </c>
      <c r="O575" s="75">
        <v>0</v>
      </c>
    </row>
    <row r="576" spans="1:15" s="50" customFormat="1">
      <c r="A576" s="99">
        <v>33</v>
      </c>
      <c r="B576" s="100">
        <v>3</v>
      </c>
      <c r="C576" s="70">
        <v>45868</v>
      </c>
      <c r="D576" s="70">
        <v>46042</v>
      </c>
      <c r="E576" s="70">
        <v>46043</v>
      </c>
      <c r="F576" s="70">
        <v>47536</v>
      </c>
      <c r="G576" s="71">
        <v>200000000</v>
      </c>
      <c r="H576" s="71">
        <v>697330000</v>
      </c>
      <c r="I576" s="72">
        <v>400000000</v>
      </c>
      <c r="J576" s="72">
        <v>227420000</v>
      </c>
      <c r="K576" s="73">
        <v>101.06</v>
      </c>
      <c r="L576" s="74">
        <v>0.2416666666666667</v>
      </c>
      <c r="M576" s="73">
        <v>2.8015010328862084</v>
      </c>
      <c r="N576" s="72">
        <v>18950000</v>
      </c>
      <c r="O576" s="75">
        <v>6.9000000000000006E-2</v>
      </c>
    </row>
    <row r="577" spans="1:15" s="50" customFormat="1">
      <c r="A577" s="99">
        <v>33</v>
      </c>
      <c r="B577" s="100">
        <v>3</v>
      </c>
      <c r="C577" s="70">
        <v>45868</v>
      </c>
      <c r="D577" s="70">
        <v>46098</v>
      </c>
      <c r="E577" s="70">
        <v>46099</v>
      </c>
      <c r="F577" s="70">
        <v>47536</v>
      </c>
      <c r="G577" s="71">
        <v>275000000</v>
      </c>
      <c r="H577" s="71">
        <v>1228450000</v>
      </c>
      <c r="I577" s="72">
        <v>550000000</v>
      </c>
      <c r="J577" s="72">
        <v>472390000</v>
      </c>
      <c r="K577" s="73">
        <v>102.96</v>
      </c>
      <c r="L577" s="74">
        <v>0.71666666666666667</v>
      </c>
      <c r="M577" s="73">
        <v>2.44</v>
      </c>
      <c r="N577" s="72">
        <v>31620000</v>
      </c>
      <c r="O577" s="75">
        <v>6.9375000000000006E-2</v>
      </c>
    </row>
    <row r="578" spans="1:15" s="50" customFormat="1">
      <c r="A578" s="99">
        <v>33</v>
      </c>
      <c r="B578" s="100">
        <v>3</v>
      </c>
      <c r="C578" s="70">
        <v>45868</v>
      </c>
      <c r="D578" s="70">
        <v>46154</v>
      </c>
      <c r="E578" s="70">
        <v>46155</v>
      </c>
      <c r="F578" s="70">
        <v>47536</v>
      </c>
      <c r="G578" s="71">
        <v>400000000</v>
      </c>
      <c r="H578" s="71">
        <v>1167248000</v>
      </c>
      <c r="I578" s="72">
        <v>800000000</v>
      </c>
      <c r="J578" s="72">
        <v>676012000</v>
      </c>
      <c r="K578" s="73">
        <v>103.91</v>
      </c>
      <c r="L578" s="74">
        <v>1.175</v>
      </c>
      <c r="M578" s="73">
        <v>2.2999999999999998</v>
      </c>
      <c r="N578" s="72">
        <v>17480000</v>
      </c>
      <c r="O578" s="75">
        <v>0.93501000000000001</v>
      </c>
    </row>
    <row r="579" spans="1:15" s="50" customFormat="1">
      <c r="A579" s="99">
        <v>33</v>
      </c>
      <c r="B579" s="100">
        <v>3</v>
      </c>
      <c r="C579" s="70">
        <v>45868</v>
      </c>
      <c r="D579" s="70">
        <v>46210</v>
      </c>
      <c r="E579" s="70">
        <v>46211</v>
      </c>
      <c r="F579" s="70">
        <v>47536</v>
      </c>
      <c r="G579" s="71">
        <v>275000000</v>
      </c>
      <c r="H579" s="71">
        <v>783180000</v>
      </c>
      <c r="I579" s="72">
        <v>550000000</v>
      </c>
      <c r="J579" s="72">
        <v>500650000</v>
      </c>
      <c r="K579" s="73">
        <v>102.8</v>
      </c>
      <c r="L579" s="74">
        <v>0.13333333333333333</v>
      </c>
      <c r="M579" s="73">
        <v>2.2907999999999999</v>
      </c>
      <c r="N579" s="72">
        <v>24240000</v>
      </c>
      <c r="O579" s="75">
        <v>0.13450000000000001</v>
      </c>
    </row>
    <row r="580" spans="1:15" s="50" customFormat="1">
      <c r="A580" s="43" t="s">
        <v>55</v>
      </c>
      <c r="I580" s="117">
        <f>+SUM(I573:I579)</f>
        <v>3126250000</v>
      </c>
    </row>
    <row r="581" spans="1:15" s="50" customFormat="1"/>
    <row r="582" spans="1:15" s="50" customFormat="1"/>
    <row r="583" spans="1:15" s="50" customFormat="1"/>
    <row r="584" spans="1:15" s="50" customFormat="1"/>
    <row r="585" spans="1:15" s="50" customFormat="1"/>
    <row r="586" spans="1:15" s="50" customFormat="1"/>
    <row r="587" spans="1:15" s="50" customFormat="1"/>
    <row r="588" spans="1:15" s="50" customFormat="1"/>
    <row r="589" spans="1:15" s="50" customFormat="1"/>
    <row r="590" spans="1:15" s="50" customFormat="1"/>
    <row r="591" spans="1:15" s="50" customFormat="1"/>
    <row r="592" spans="1:15" s="50" customFormat="1"/>
    <row r="593" s="50" customFormat="1"/>
    <row r="594" s="50" customFormat="1"/>
    <row r="595" s="50" customFormat="1"/>
    <row r="596" s="50" customFormat="1"/>
    <row r="597" s="50" customFormat="1"/>
    <row r="598" s="50" customFormat="1"/>
    <row r="599" s="50" customFormat="1"/>
    <row r="600" s="50" customFormat="1"/>
    <row r="601" s="50" customFormat="1"/>
    <row r="602" s="50" customFormat="1"/>
    <row r="603" s="50" customFormat="1"/>
    <row r="604" s="50" customFormat="1"/>
    <row r="605" s="50" customFormat="1"/>
    <row r="606" s="50" customFormat="1"/>
    <row r="607" s="50" customFormat="1"/>
    <row r="608" s="50" customFormat="1"/>
    <row r="609" s="50" customFormat="1"/>
    <row r="610" s="50" customFormat="1"/>
    <row r="611" s="50" customFormat="1"/>
    <row r="612" s="50" customFormat="1"/>
    <row r="613" s="50" customFormat="1"/>
    <row r="614" s="50" customFormat="1"/>
    <row r="615" s="50" customFormat="1"/>
    <row r="616" s="50" customFormat="1"/>
    <row r="617" s="50" customFormat="1"/>
    <row r="618" s="50" customFormat="1"/>
    <row r="619" s="50" customFormat="1"/>
    <row r="620" s="50" customFormat="1"/>
    <row r="621" s="50" customFormat="1"/>
    <row r="622" s="50" customFormat="1"/>
    <row r="623" s="50" customFormat="1"/>
    <row r="624" s="50" customFormat="1"/>
    <row r="625" s="50" customFormat="1"/>
    <row r="626" s="50" customFormat="1"/>
    <row r="627" s="50" customFormat="1"/>
    <row r="628" s="50" customFormat="1"/>
    <row r="629" s="50" customFormat="1"/>
    <row r="630" s="50" customFormat="1"/>
    <row r="631" s="50" customFormat="1"/>
    <row r="632" s="50" customFormat="1"/>
    <row r="633" s="50" customFormat="1"/>
    <row r="634" s="50" customFormat="1"/>
    <row r="635" s="50" customFormat="1"/>
    <row r="636" s="50" customFormat="1"/>
    <row r="637" s="50" customFormat="1"/>
    <row r="638" s="50" customFormat="1"/>
    <row r="639" s="50" customFormat="1"/>
    <row r="640" s="50" customFormat="1"/>
    <row r="641" s="50" customFormat="1"/>
    <row r="642" s="50" customFormat="1"/>
    <row r="643" s="50" customFormat="1"/>
    <row r="644" s="50" customFormat="1"/>
    <row r="645" s="50" customFormat="1"/>
    <row r="646" s="50" customFormat="1"/>
    <row r="647" s="50" customFormat="1"/>
    <row r="648" s="50" customFormat="1"/>
    <row r="649" s="50" customFormat="1"/>
    <row r="650" s="50" customFormat="1"/>
    <row r="651" s="50" customFormat="1"/>
    <row r="652" s="50" customFormat="1"/>
    <row r="653" s="50" customFormat="1"/>
    <row r="654" s="50" customFormat="1"/>
    <row r="655" s="50" customFormat="1"/>
    <row r="656" s="50" customFormat="1"/>
    <row r="657" s="50" customFormat="1"/>
    <row r="658" s="50" customFormat="1"/>
    <row r="659" s="50" customFormat="1"/>
    <row r="660" s="50" customFormat="1"/>
    <row r="661" s="50" customFormat="1"/>
    <row r="662" s="50" customFormat="1"/>
    <row r="663" s="50" customFormat="1"/>
    <row r="664" s="50" customFormat="1"/>
    <row r="665" s="50" customFormat="1"/>
    <row r="666" s="50" customFormat="1"/>
    <row r="667" s="50" customFormat="1"/>
    <row r="668" s="50" customFormat="1"/>
    <row r="669" s="50" customFormat="1"/>
    <row r="670" s="50" customFormat="1"/>
    <row r="671" s="50" customFormat="1"/>
    <row r="672" s="50" customFormat="1"/>
    <row r="673" s="50" customFormat="1"/>
    <row r="674" s="50" customFormat="1"/>
    <row r="675" s="50" customFormat="1"/>
    <row r="676" s="50" customFormat="1"/>
    <row r="677" s="50" customFormat="1"/>
    <row r="678" s="50" customFormat="1"/>
    <row r="679" s="50" customFormat="1"/>
    <row r="680" s="50" customFormat="1"/>
    <row r="681" s="50" customFormat="1"/>
    <row r="682" s="50" customFormat="1"/>
    <row r="683" s="50" customFormat="1"/>
    <row r="684" s="50" customFormat="1"/>
    <row r="685" s="50" customFormat="1"/>
    <row r="686" s="50" customFormat="1"/>
    <row r="687" s="50" customFormat="1"/>
    <row r="688" s="50" customFormat="1"/>
    <row r="689" s="50" customFormat="1"/>
    <row r="690" s="50" customFormat="1"/>
    <row r="691" s="50" customFormat="1"/>
    <row r="692" s="50" customFormat="1"/>
    <row r="693" s="50" customFormat="1"/>
    <row r="694" s="50" customFormat="1"/>
    <row r="695" s="50" customFormat="1"/>
    <row r="696" s="50" customFormat="1"/>
    <row r="697" s="50" customFormat="1"/>
    <row r="698" s="50" customFormat="1"/>
    <row r="699" s="50" customFormat="1"/>
    <row r="700" s="50" customFormat="1"/>
    <row r="701" s="50" customFormat="1"/>
    <row r="702" s="50" customFormat="1"/>
    <row r="703" s="50" customFormat="1"/>
    <row r="704" s="50" customFormat="1"/>
    <row r="705" s="50" customFormat="1"/>
    <row r="706" s="50" customFormat="1"/>
    <row r="707" s="50" customFormat="1"/>
    <row r="708" s="50" customFormat="1"/>
    <row r="709" s="50" customFormat="1"/>
    <row r="710" s="50" customFormat="1"/>
    <row r="711" s="50" customFormat="1"/>
    <row r="712" s="50" customFormat="1"/>
    <row r="713" s="50" customFormat="1"/>
    <row r="714" s="50" customFormat="1"/>
    <row r="715" s="50" customFormat="1"/>
    <row r="716" s="50" customFormat="1"/>
    <row r="717" s="50" customFormat="1"/>
    <row r="718" s="50" customFormat="1"/>
    <row r="719" s="50" customFormat="1"/>
    <row r="720" s="50" customFormat="1"/>
    <row r="721" s="50" customFormat="1"/>
    <row r="722" s="50" customFormat="1"/>
    <row r="723" s="50" customFormat="1"/>
    <row r="724" s="50" customFormat="1"/>
    <row r="725" s="50" customFormat="1"/>
    <row r="726" s="50" customFormat="1"/>
    <row r="727" s="50" customFormat="1"/>
    <row r="728" s="50" customFormat="1"/>
    <row r="729" s="50" customFormat="1"/>
    <row r="730" s="50" customFormat="1"/>
    <row r="731" s="50" customFormat="1"/>
    <row r="732" s="50" customFormat="1"/>
    <row r="733" s="50" customFormat="1"/>
    <row r="734" s="50" customFormat="1"/>
    <row r="735" s="50" customFormat="1"/>
    <row r="736" s="50" customFormat="1"/>
    <row r="737" s="50" customFormat="1"/>
    <row r="738" s="50" customFormat="1"/>
    <row r="739" s="50" customFormat="1"/>
    <row r="740" s="50" customFormat="1"/>
    <row r="741" s="50" customFormat="1"/>
    <row r="742" s="50" customFormat="1"/>
    <row r="743" s="50" customFormat="1"/>
    <row r="744" s="50" customFormat="1"/>
    <row r="745" s="50" customFormat="1"/>
    <row r="746" s="50" customFormat="1"/>
    <row r="747" s="50" customFormat="1"/>
    <row r="748" s="50" customFormat="1"/>
    <row r="749" s="50" customFormat="1"/>
    <row r="750" s="50" customFormat="1"/>
    <row r="751" s="50" customFormat="1"/>
    <row r="752" s="50" customFormat="1"/>
    <row r="753" s="50" customFormat="1"/>
    <row r="754" s="50" customFormat="1"/>
    <row r="755" s="50" customFormat="1"/>
    <row r="756" s="50" customFormat="1"/>
    <row r="757" s="50" customFormat="1"/>
    <row r="758" s="50" customFormat="1"/>
    <row r="759" s="50" customFormat="1"/>
    <row r="760" s="50" customFormat="1"/>
    <row r="761" s="50" customFormat="1"/>
    <row r="762" s="50" customFormat="1"/>
    <row r="763" s="50" customFormat="1"/>
    <row r="764" s="50" customFormat="1"/>
    <row r="765" s="50" customFormat="1"/>
    <row r="766" s="50" customFormat="1"/>
    <row r="767" s="50" customFormat="1"/>
    <row r="768" s="50" customFormat="1"/>
    <row r="769" s="50" customFormat="1"/>
    <row r="770" s="50" customFormat="1"/>
    <row r="771" s="50" customFormat="1"/>
    <row r="772" s="50" customFormat="1"/>
    <row r="773" s="50" customFormat="1"/>
    <row r="774" s="50" customFormat="1"/>
    <row r="775" s="50" customFormat="1"/>
    <row r="776" s="50" customFormat="1"/>
    <row r="777" s="50" customFormat="1"/>
    <row r="778" s="50" customFormat="1"/>
    <row r="779" s="50" customFormat="1"/>
    <row r="780" s="50" customFormat="1"/>
    <row r="781" s="50" customFormat="1"/>
    <row r="782" s="50" customFormat="1"/>
    <row r="783" s="50" customFormat="1"/>
    <row r="784" s="50" customFormat="1"/>
    <row r="785" s="50" customFormat="1"/>
    <row r="786" s="50" customFormat="1"/>
    <row r="787" s="50" customFormat="1"/>
    <row r="788" s="50" customFormat="1"/>
    <row r="789" s="50" customFormat="1"/>
    <row r="790" s="50" customFormat="1"/>
    <row r="791" s="50" customFormat="1"/>
    <row r="792" s="50" customFormat="1"/>
    <row r="793" s="50" customFormat="1"/>
    <row r="794" s="50" customFormat="1"/>
    <row r="795" s="50" customFormat="1"/>
    <row r="796" s="50" customFormat="1"/>
    <row r="797" s="50" customFormat="1"/>
    <row r="798" s="50" customFormat="1"/>
    <row r="799" s="50" customFormat="1"/>
    <row r="800" s="50" customFormat="1"/>
    <row r="801" s="50" customFormat="1"/>
    <row r="802" s="50" customFormat="1"/>
    <row r="803" s="50" customFormat="1"/>
    <row r="804" s="50" customFormat="1"/>
    <row r="805" s="50" customFormat="1"/>
    <row r="806" s="50" customFormat="1"/>
    <row r="807" s="50" customFormat="1"/>
    <row r="808" s="50" customFormat="1"/>
    <row r="809" s="50" customFormat="1"/>
    <row r="810" s="50" customFormat="1"/>
    <row r="811" s="50" customFormat="1"/>
    <row r="812" s="50" customFormat="1"/>
    <row r="813" s="50" customFormat="1"/>
    <row r="814" s="50" customFormat="1"/>
    <row r="815" s="50" customFormat="1"/>
    <row r="816" s="50" customFormat="1"/>
    <row r="817" s="50" customFormat="1"/>
    <row r="818" s="50" customFormat="1"/>
    <row r="819" s="50" customFormat="1"/>
    <row r="820" s="50" customFormat="1"/>
    <row r="821" s="50" customFormat="1"/>
    <row r="822" s="50" customFormat="1"/>
    <row r="823" s="50" customFormat="1"/>
    <row r="824" s="50" customFormat="1"/>
    <row r="825" s="50" customFormat="1"/>
    <row r="826" s="50" customFormat="1"/>
    <row r="827" s="50" customFormat="1"/>
    <row r="828" s="50" customFormat="1"/>
    <row r="829" s="50" customFormat="1"/>
    <row r="830" s="50" customFormat="1"/>
    <row r="831" s="50" customFormat="1"/>
    <row r="832" s="50" customFormat="1"/>
    <row r="833" s="50" customFormat="1"/>
    <row r="834" s="50" customFormat="1"/>
    <row r="835" s="50" customFormat="1"/>
    <row r="836" s="50" customFormat="1"/>
    <row r="837" s="50" customFormat="1"/>
    <row r="838" s="50" customFormat="1"/>
    <row r="839" s="50" customFormat="1"/>
    <row r="840" s="50" customFormat="1"/>
    <row r="841" s="50" customFormat="1"/>
    <row r="842" s="50" customFormat="1"/>
    <row r="843" s="50" customFormat="1"/>
    <row r="844" s="50" customFormat="1"/>
    <row r="845" s="50" customFormat="1"/>
    <row r="846" s="50" customFormat="1"/>
    <row r="847" s="50" customFormat="1"/>
    <row r="848" s="50" customFormat="1"/>
    <row r="849" s="50" customFormat="1"/>
    <row r="850" s="50" customFormat="1"/>
    <row r="851" s="50" customFormat="1"/>
    <row r="852" s="50" customFormat="1"/>
    <row r="853" s="50" customFormat="1"/>
    <row r="854" s="50" customFormat="1"/>
    <row r="855" s="50" customFormat="1"/>
    <row r="856" s="50" customFormat="1"/>
    <row r="857" s="50" customFormat="1"/>
    <row r="858" s="50" customFormat="1"/>
    <row r="859" s="50" customFormat="1"/>
    <row r="860" s="50" customFormat="1"/>
    <row r="861" s="50" customFormat="1"/>
    <row r="862" s="50" customFormat="1"/>
    <row r="863" s="50" customFormat="1"/>
    <row r="864" s="50" customFormat="1"/>
    <row r="865" s="50" customFormat="1"/>
    <row r="866" s="50" customFormat="1"/>
    <row r="867" s="50" customFormat="1"/>
    <row r="868" s="50" customFormat="1"/>
    <row r="869" s="50" customFormat="1"/>
    <row r="870" s="50" customFormat="1"/>
    <row r="871" s="50" customFormat="1"/>
    <row r="872" s="50" customFormat="1"/>
    <row r="873" s="50" customFormat="1"/>
    <row r="874" s="50" customFormat="1"/>
    <row r="875" s="50" customFormat="1"/>
    <row r="876" s="50" customFormat="1"/>
    <row r="877" s="50" customFormat="1"/>
    <row r="878" s="50" customFormat="1"/>
    <row r="879" s="50" customFormat="1"/>
    <row r="880" s="50" customFormat="1"/>
    <row r="881" s="50" customFormat="1"/>
    <row r="882" s="50" customFormat="1"/>
    <row r="883" s="50" customFormat="1"/>
    <row r="884" s="50" customFormat="1"/>
    <row r="885" s="50" customFormat="1"/>
    <row r="886" s="50" customFormat="1"/>
    <row r="887" s="50" customFormat="1"/>
    <row r="888" s="50" customFormat="1"/>
    <row r="889" s="50" customFormat="1"/>
    <row r="890" s="50" customFormat="1"/>
    <row r="891" s="50" customFormat="1"/>
    <row r="892" s="50" customFormat="1"/>
    <row r="893" s="50" customFormat="1"/>
    <row r="894" s="50" customFormat="1"/>
    <row r="895" s="50" customFormat="1"/>
    <row r="896" s="50" customFormat="1"/>
    <row r="897" s="50" customFormat="1"/>
    <row r="898" s="50" customFormat="1"/>
    <row r="899" s="50" customFormat="1"/>
    <row r="900" s="50" customFormat="1"/>
    <row r="901" s="50" customFormat="1"/>
    <row r="902" s="50" customFormat="1"/>
    <row r="903" s="50" customFormat="1"/>
    <row r="904" s="50" customFormat="1"/>
    <row r="905" s="50" customFormat="1"/>
    <row r="906" s="50" customFormat="1"/>
    <row r="907" s="50" customFormat="1"/>
    <row r="908" s="50" customFormat="1"/>
    <row r="909" s="50" customFormat="1"/>
    <row r="910" s="50" customFormat="1"/>
    <row r="911" s="50" customFormat="1"/>
    <row r="912" s="50" customFormat="1"/>
    <row r="913" s="50" customFormat="1"/>
    <row r="914" s="50" customFormat="1"/>
    <row r="915" s="50" customFormat="1"/>
    <row r="916" s="50" customFormat="1"/>
    <row r="917" s="50" customFormat="1"/>
    <row r="918" s="50" customFormat="1"/>
    <row r="919" s="50" customFormat="1"/>
    <row r="920" s="50" customFormat="1"/>
    <row r="921" s="50" customFormat="1"/>
    <row r="922" s="50" customFormat="1"/>
    <row r="923" s="50" customFormat="1"/>
    <row r="924" s="50" customFormat="1"/>
    <row r="925" s="50" customFormat="1"/>
    <row r="926" s="50" customFormat="1"/>
    <row r="927" s="50" customFormat="1"/>
    <row r="928" s="50" customFormat="1"/>
    <row r="929" s="50" customFormat="1"/>
    <row r="930" s="50" customFormat="1"/>
    <row r="931" s="50" customFormat="1"/>
    <row r="932" s="50" customFormat="1"/>
    <row r="933" s="50" customFormat="1"/>
    <row r="934" s="50" customFormat="1"/>
    <row r="935" s="50" customFormat="1"/>
    <row r="936" s="50" customFormat="1"/>
    <row r="937" s="50" customFormat="1"/>
    <row r="938" s="50" customFormat="1"/>
    <row r="939" s="50" customFormat="1"/>
    <row r="940" s="50" customFormat="1"/>
    <row r="941" s="50" customFormat="1"/>
    <row r="942" s="50" customFormat="1"/>
    <row r="943" s="50" customFormat="1"/>
    <row r="944" s="50" customFormat="1"/>
    <row r="945" s="50" customFormat="1"/>
    <row r="946" s="50" customFormat="1"/>
    <row r="947" s="50" customFormat="1"/>
    <row r="948" s="50" customFormat="1"/>
    <row r="949" s="50" customFormat="1"/>
    <row r="950" s="50" customFormat="1"/>
    <row r="951" s="50" customFormat="1"/>
    <row r="952" s="50" customFormat="1"/>
    <row r="953" s="50" customFormat="1"/>
    <row r="954" s="50" customFormat="1"/>
    <row r="955" s="50" customFormat="1"/>
    <row r="956" s="50" customFormat="1"/>
    <row r="957" s="50" customFormat="1"/>
    <row r="958" s="50" customFormat="1"/>
    <row r="959" s="50" customFormat="1"/>
    <row r="960" s="50" customFormat="1"/>
    <row r="961" s="50" customFormat="1"/>
    <row r="962" s="50" customFormat="1"/>
    <row r="963" s="50" customFormat="1"/>
    <row r="964" s="50" customFormat="1"/>
    <row r="965" s="50" customFormat="1"/>
    <row r="966" s="50" customFormat="1"/>
    <row r="967" s="50" customFormat="1"/>
    <row r="968" s="50" customFormat="1"/>
    <row r="969" s="50" customFormat="1"/>
    <row r="970" s="50" customFormat="1"/>
    <row r="971" s="50" customFormat="1"/>
    <row r="972" s="50" customFormat="1"/>
    <row r="973" s="50" customFormat="1"/>
    <row r="974" s="50" customFormat="1"/>
    <row r="975" s="50" customFormat="1"/>
    <row r="976" s="50" customFormat="1"/>
    <row r="977" s="50" customFormat="1"/>
    <row r="978" s="50" customFormat="1"/>
    <row r="979" s="50" customFormat="1"/>
    <row r="980" s="50" customFormat="1"/>
    <row r="981" s="50" customFormat="1"/>
    <row r="982" s="50" customFormat="1"/>
    <row r="983" s="50" customFormat="1"/>
    <row r="984" s="50" customFormat="1"/>
    <row r="985" s="50" customFormat="1"/>
    <row r="986" s="50" customFormat="1"/>
    <row r="987" s="50" customFormat="1"/>
    <row r="988" s="50" customFormat="1"/>
    <row r="989" s="50" customFormat="1"/>
    <row r="990" s="50" customFormat="1"/>
    <row r="991" s="50" customFormat="1"/>
    <row r="992" s="50" customFormat="1"/>
    <row r="993" s="50" customFormat="1"/>
    <row r="994" s="50" customFormat="1"/>
    <row r="995" s="50" customFormat="1"/>
    <row r="996" s="50" customFormat="1"/>
    <row r="997" s="50" customFormat="1"/>
    <row r="998" s="50" customFormat="1"/>
    <row r="999" s="50" customFormat="1"/>
    <row r="1000" s="50" customFormat="1"/>
    <row r="1001" s="50" customFormat="1"/>
    <row r="1002" s="50" customFormat="1"/>
    <row r="1003" s="50" customFormat="1"/>
    <row r="1004" s="50" customFormat="1"/>
    <row r="1005" s="50" customFormat="1"/>
    <row r="1006" s="50" customFormat="1"/>
    <row r="1007" s="50" customFormat="1"/>
    <row r="1008" s="50" customFormat="1"/>
    <row r="1009" s="50" customFormat="1"/>
    <row r="1010" s="50" customFormat="1"/>
    <row r="1011" s="50" customFormat="1"/>
    <row r="1012" s="50" customFormat="1"/>
    <row r="1013" s="50" customFormat="1"/>
    <row r="1014" s="50" customFormat="1"/>
    <row r="1015" s="50" customFormat="1"/>
    <row r="1016" s="50" customFormat="1"/>
    <row r="1017" s="50" customFormat="1"/>
    <row r="1018" s="50" customFormat="1"/>
    <row r="1019" s="50" customFormat="1"/>
    <row r="1020" s="50" customFormat="1"/>
    <row r="1021" s="50" customFormat="1"/>
    <row r="1022" s="50" customFormat="1"/>
    <row r="1023" s="50" customFormat="1"/>
    <row r="1024" s="50" customFormat="1"/>
    <row r="1025" s="50" customFormat="1"/>
    <row r="1026" s="50" customFormat="1"/>
    <row r="1027" s="50" customFormat="1"/>
    <row r="1028" s="50" customFormat="1"/>
    <row r="1029" s="50" customFormat="1"/>
    <row r="1030" s="50" customFormat="1"/>
    <row r="1031" s="50" customFormat="1"/>
    <row r="1032" s="50" customFormat="1"/>
    <row r="1033" s="50" customFormat="1"/>
    <row r="1034" s="50" customFormat="1"/>
    <row r="1035" s="50" customFormat="1"/>
    <row r="1036" s="50" customFormat="1"/>
    <row r="1037" s="50" customFormat="1"/>
    <row r="1038" s="50" customFormat="1"/>
    <row r="1039" s="50" customFormat="1"/>
    <row r="1040" s="50" customFormat="1"/>
    <row r="1041" s="50" customFormat="1"/>
    <row r="1042" s="50" customFormat="1"/>
    <row r="1043" s="50" customFormat="1"/>
    <row r="1044" s="50" customFormat="1"/>
    <row r="1045" s="50" customFormat="1"/>
    <row r="1046" s="50" customFormat="1"/>
    <row r="1047" s="50" customFormat="1"/>
    <row r="1048" s="50" customFormat="1"/>
    <row r="1049" s="50" customFormat="1"/>
    <row r="1050" s="50" customFormat="1"/>
    <row r="1051" s="50" customFormat="1"/>
    <row r="1052" s="50" customFormat="1"/>
    <row r="1053" s="50" customFormat="1"/>
    <row r="1054" s="50" customFormat="1"/>
    <row r="1055" s="50" customFormat="1"/>
    <row r="1056" s="50" customFormat="1"/>
    <row r="1057" s="50" customFormat="1"/>
    <row r="1058" s="50" customFormat="1"/>
    <row r="1059" s="50" customFormat="1"/>
    <row r="1060" s="50" customFormat="1"/>
    <row r="1061" s="50" customFormat="1"/>
    <row r="1062" s="50" customFormat="1"/>
    <row r="1063" s="50" customFormat="1"/>
    <row r="1064" s="50" customFormat="1"/>
    <row r="1065" s="50" customFormat="1"/>
    <row r="1066" s="50" customFormat="1"/>
    <row r="1067" s="50" customFormat="1"/>
    <row r="1068" s="50" customFormat="1"/>
    <row r="1069" s="50" customFormat="1"/>
    <row r="1070" s="50" customFormat="1"/>
    <row r="1071" s="50" customFormat="1"/>
    <row r="1072" s="50" customFormat="1"/>
    <row r="1073" s="50" customFormat="1"/>
    <row r="1074" s="50" customFormat="1"/>
    <row r="1075" s="50" customFormat="1"/>
    <row r="1076" s="50" customFormat="1"/>
    <row r="1077" s="50" customFormat="1"/>
    <row r="1078" s="50" customFormat="1"/>
    <row r="1079" s="50" customFormat="1"/>
    <row r="1080" s="50" customFormat="1"/>
    <row r="1081" s="50" customFormat="1"/>
    <row r="1082" s="50" customFormat="1"/>
    <row r="1083" s="50" customFormat="1"/>
    <row r="1084" s="50" customFormat="1"/>
    <row r="1085" s="50" customFormat="1"/>
    <row r="1086" s="50" customFormat="1"/>
    <row r="1087" s="50" customFormat="1"/>
    <row r="1088" s="50" customFormat="1"/>
    <row r="1089" s="50" customFormat="1"/>
    <row r="1090" s="50" customFormat="1"/>
    <row r="1091" s="50" customFormat="1"/>
    <row r="1092" s="50" customFormat="1"/>
    <row r="1093" s="50" customFormat="1"/>
    <row r="1094" s="50" customFormat="1"/>
    <row r="1095" s="50" customFormat="1"/>
    <row r="1096" s="50" customFormat="1"/>
    <row r="1097" s="50" customFormat="1"/>
    <row r="1098" s="50" customFormat="1"/>
    <row r="1099" s="50" customFormat="1"/>
    <row r="1100" s="50" customFormat="1"/>
    <row r="1101" s="50" customFormat="1"/>
    <row r="1102" s="50" customFormat="1"/>
    <row r="1103" s="50" customFormat="1"/>
    <row r="1104" s="50" customFormat="1"/>
    <row r="1105" s="50" customFormat="1"/>
    <row r="1106" s="50" customFormat="1"/>
    <row r="1107" s="50" customFormat="1"/>
    <row r="1108" s="50" customFormat="1"/>
    <row r="1109" s="50" customFormat="1"/>
    <row r="1110" s="50" customFormat="1"/>
    <row r="1111" s="50" customFormat="1"/>
    <row r="1112" s="50" customFormat="1"/>
    <row r="1113" s="50" customFormat="1"/>
    <row r="1114" s="50" customFormat="1"/>
    <row r="1115" s="50" customFormat="1"/>
    <row r="1116" s="50" customFormat="1"/>
    <row r="1117" s="50" customFormat="1"/>
    <row r="1118" s="50" customFormat="1"/>
    <row r="1119" s="50" customFormat="1"/>
    <row r="1120" s="50" customFormat="1"/>
    <row r="1121" s="50" customFormat="1"/>
    <row r="1122" s="50" customFormat="1"/>
    <row r="1123" s="50" customFormat="1"/>
    <row r="1124" s="50" customFormat="1"/>
    <row r="1125" s="50" customFormat="1"/>
    <row r="1126" s="50" customFormat="1"/>
    <row r="1127" s="50" customFormat="1"/>
    <row r="1128" s="50" customFormat="1"/>
    <row r="1129" s="50" customFormat="1"/>
    <row r="1130" s="50" customFormat="1"/>
    <row r="1131" s="50" customFormat="1"/>
    <row r="1132" s="50" customFormat="1"/>
    <row r="1133" s="50" customFormat="1"/>
    <row r="1134" s="50" customFormat="1"/>
    <row r="1135" s="50" customFormat="1"/>
    <row r="1136" s="50" customFormat="1"/>
    <row r="1137" s="50" customFormat="1"/>
    <row r="1138" s="50" customFormat="1"/>
    <row r="1139" s="50" customFormat="1"/>
    <row r="1140" s="50" customFormat="1"/>
    <row r="1141" s="50" customFormat="1"/>
    <row r="1142" s="50" customFormat="1"/>
    <row r="1143" s="50" customFormat="1"/>
    <row r="1144" s="50" customFormat="1"/>
    <row r="1145" s="50" customFormat="1"/>
    <row r="1146" s="50" customFormat="1"/>
    <row r="1147" s="50" customFormat="1"/>
    <row r="1148" s="50" customFormat="1"/>
    <row r="1149" s="50" customFormat="1"/>
    <row r="1150" s="50" customFormat="1"/>
    <row r="1151" s="50" customFormat="1"/>
    <row r="1152" s="50" customFormat="1"/>
    <row r="1153" s="50" customFormat="1"/>
    <row r="1154" s="50" customFormat="1"/>
    <row r="1155" s="50" customFormat="1"/>
    <row r="1156" s="50" customFormat="1"/>
    <row r="1157" s="50" customFormat="1"/>
    <row r="1158" s="50" customFormat="1"/>
    <row r="1159" s="50" customFormat="1"/>
    <row r="1160" s="50" customFormat="1"/>
    <row r="1161" s="50" customFormat="1"/>
    <row r="1162" s="50" customFormat="1"/>
    <row r="1163" s="50" customFormat="1"/>
    <row r="1164" s="50" customFormat="1"/>
    <row r="1165" s="50" customFormat="1"/>
    <row r="1166" s="50" customFormat="1"/>
    <row r="1167" s="50" customFormat="1"/>
    <row r="1168" s="50" customFormat="1"/>
    <row r="1169" s="50" customFormat="1"/>
    <row r="1170" s="50" customFormat="1"/>
    <row r="1171" s="50" customFormat="1"/>
    <row r="1172" s="50" customFormat="1"/>
    <row r="1173" s="50" customFormat="1"/>
    <row r="1174" s="50" customFormat="1"/>
    <row r="1175" s="50" customFormat="1"/>
    <row r="1176" s="50" customFormat="1"/>
    <row r="1177" s="50" customFormat="1"/>
    <row r="1178" s="50" customFormat="1"/>
    <row r="1179" s="50" customFormat="1"/>
    <row r="1180" s="50" customFormat="1"/>
    <row r="1181" s="50" customFormat="1"/>
    <row r="1182" s="50" customFormat="1"/>
    <row r="1183" s="50" customFormat="1"/>
    <row r="1184" s="50" customFormat="1"/>
    <row r="1185" s="50" customFormat="1"/>
    <row r="1186" s="50" customFormat="1"/>
    <row r="1187" s="50" customFormat="1"/>
    <row r="1188" s="50" customFormat="1"/>
    <row r="1189" s="50" customFormat="1"/>
    <row r="1190" s="50" customFormat="1"/>
    <row r="1191" s="50" customFormat="1"/>
    <row r="1192" s="50" customFormat="1"/>
    <row r="1193" s="50" customFormat="1"/>
    <row r="1194" s="50" customFormat="1"/>
    <row r="1195" s="50" customFormat="1"/>
    <row r="1196" s="50" customFormat="1"/>
    <row r="1197" s="50" customFormat="1"/>
    <row r="1198" s="50" customFormat="1"/>
    <row r="1199" s="50" customFormat="1"/>
    <row r="1200" s="50" customFormat="1"/>
    <row r="1201" s="50" customFormat="1"/>
    <row r="1202" s="50" customFormat="1"/>
    <row r="1203" s="50" customFormat="1"/>
    <row r="1204" s="50" customFormat="1"/>
    <row r="1205" s="50" customFormat="1"/>
    <row r="1206" s="50" customFormat="1"/>
    <row r="1207" s="50" customFormat="1"/>
    <row r="1208" s="50" customFormat="1"/>
    <row r="1209" s="50" customFormat="1"/>
    <row r="1210" s="50" customFormat="1"/>
    <row r="1211" s="50" customFormat="1"/>
    <row r="1212" s="50" customFormat="1"/>
    <row r="1213" s="50" customFormat="1"/>
    <row r="1214" s="50" customFormat="1"/>
    <row r="1215" s="50" customFormat="1"/>
    <row r="1216" s="50" customFormat="1"/>
    <row r="1217" s="50" customFormat="1"/>
    <row r="1218" s="50" customFormat="1"/>
    <row r="1219" s="50" customFormat="1"/>
    <row r="1220" s="50" customFormat="1"/>
    <row r="1221" s="50" customFormat="1"/>
    <row r="1222" s="50" customFormat="1"/>
    <row r="1223" s="50" customFormat="1"/>
    <row r="1224" s="50" customFormat="1"/>
    <row r="1225" s="50" customFormat="1"/>
    <row r="1226" s="50" customFormat="1"/>
    <row r="1227" s="50" customFormat="1"/>
    <row r="1228" s="50" customFormat="1"/>
    <row r="1229" s="50" customFormat="1"/>
    <row r="1230" s="50" customFormat="1"/>
    <row r="1231" s="50" customFormat="1"/>
    <row r="1232" s="50" customFormat="1"/>
    <row r="1233" s="50" customFormat="1"/>
    <row r="1234" s="50" customFormat="1"/>
    <row r="1235" s="50" customFormat="1"/>
    <row r="1236" s="50" customFormat="1"/>
    <row r="1237" s="50" customFormat="1"/>
    <row r="1238" s="50" customFormat="1"/>
    <row r="1239" s="50" customFormat="1"/>
    <row r="1240" s="50" customFormat="1"/>
    <row r="1241" s="50" customFormat="1"/>
    <row r="1242" s="50" customFormat="1"/>
    <row r="1243" s="50" customFormat="1"/>
    <row r="1244" s="50" customFormat="1"/>
    <row r="1245" s="50" customFormat="1"/>
    <row r="1246" s="50" customFormat="1"/>
    <row r="1247" s="50" customFormat="1"/>
    <row r="1248" s="50" customFormat="1"/>
    <row r="1249" s="50" customFormat="1"/>
    <row r="1250" s="50" customFormat="1"/>
    <row r="1251" s="50" customFormat="1"/>
    <row r="1252" s="50" customFormat="1"/>
    <row r="1253" s="50" customFormat="1"/>
    <row r="1254" s="50" customFormat="1"/>
    <row r="1255" s="50" customFormat="1"/>
    <row r="1256" s="50" customFormat="1"/>
    <row r="1257" s="50" customFormat="1"/>
    <row r="1258" s="50" customFormat="1"/>
    <row r="1259" s="50" customFormat="1"/>
    <row r="1260" s="50" customFormat="1"/>
    <row r="1261" s="50" customFormat="1"/>
    <row r="1262" s="50" customFormat="1"/>
    <row r="1263" s="50" customFormat="1"/>
    <row r="1264" s="50" customFormat="1"/>
    <row r="1265" s="50" customFormat="1"/>
    <row r="1266" s="50" customFormat="1"/>
    <row r="1267" s="50" customFormat="1"/>
    <row r="1268" s="50" customFormat="1"/>
    <row r="1269" s="50" customFormat="1"/>
    <row r="1270" s="50" customFormat="1"/>
    <row r="1271" s="50" customFormat="1"/>
    <row r="1272" s="50" customFormat="1"/>
    <row r="1273" s="50" customFormat="1"/>
    <row r="1274" s="50" customFormat="1"/>
    <row r="1275" s="50" customFormat="1"/>
    <row r="1276" s="50" customFormat="1"/>
    <row r="1277" s="50" customFormat="1"/>
    <row r="1278" s="50" customFormat="1"/>
    <row r="1279" s="50" customFormat="1"/>
    <row r="1280" s="50" customFormat="1"/>
    <row r="1281" s="50" customFormat="1"/>
    <row r="1282" s="50" customFormat="1"/>
    <row r="1283" s="50" customFormat="1"/>
    <row r="1284" s="50" customFormat="1"/>
    <row r="1285" s="50" customFormat="1"/>
    <row r="1286" s="50" customFormat="1"/>
    <row r="1287" s="50" customFormat="1"/>
    <row r="1288" s="50" customFormat="1"/>
    <row r="1289" s="50" customFormat="1"/>
    <row r="1290" s="50" customFormat="1"/>
    <row r="1291" s="50" customFormat="1"/>
    <row r="1292" s="50" customFormat="1"/>
    <row r="1293" s="50" customFormat="1"/>
    <row r="1294" s="50" customFormat="1"/>
    <row r="1295" s="50" customFormat="1"/>
    <row r="1296" s="50" customFormat="1"/>
  </sheetData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237"/>
  <sheetViews>
    <sheetView zoomScale="85" zoomScaleNormal="85" workbookViewId="0">
      <pane ySplit="1" topLeftCell="A85" activePane="bottomLeft" state="frozen"/>
      <selection pane="bottomLeft" activeCell="L104" sqref="L104"/>
    </sheetView>
  </sheetViews>
  <sheetFormatPr baseColWidth="10" defaultColWidth="9.140625" defaultRowHeight="12.75" outlineLevelRow="2"/>
  <cols>
    <col min="1" max="1" width="15" style="51" customWidth="1"/>
    <col min="2" max="2" width="9.140625" style="51" customWidth="1"/>
    <col min="3" max="3" width="9.85546875" style="51" bestFit="1" customWidth="1"/>
    <col min="4" max="4" width="13.5703125" style="51" customWidth="1"/>
    <col min="5" max="5" width="12" style="51" customWidth="1"/>
    <col min="6" max="6" width="9.85546875" style="51" bestFit="1" customWidth="1"/>
    <col min="7" max="7" width="17" style="51" customWidth="1"/>
    <col min="8" max="8" width="17.28515625" style="51" bestFit="1" customWidth="1"/>
    <col min="9" max="9" width="21.7109375" style="52" customWidth="1"/>
    <col min="10" max="10" width="17.42578125" style="52" customWidth="1"/>
    <col min="11" max="11" width="22.5703125" style="51" customWidth="1"/>
    <col min="12" max="12" width="12.5703125" style="51" bestFit="1" customWidth="1"/>
    <col min="13" max="13" width="9.140625" style="51" customWidth="1"/>
    <col min="14" max="15" width="17.42578125" style="52" customWidth="1"/>
    <col min="16" max="16" width="17.28515625" style="53" bestFit="1" customWidth="1"/>
    <col min="17" max="18" width="9.140625" style="53" customWidth="1"/>
    <col min="19" max="19" width="15.5703125" style="53" bestFit="1" customWidth="1"/>
    <col min="20" max="20" width="15.140625" style="53" bestFit="1" customWidth="1"/>
    <col min="21" max="67" width="9.140625" style="53" customWidth="1"/>
    <col min="68" max="16384" width="9.140625" style="51"/>
  </cols>
  <sheetData>
    <row r="1" spans="1:67" s="8" customFormat="1" ht="39.950000000000003" customHeight="1">
      <c r="A1" s="6" t="s">
        <v>0</v>
      </c>
      <c r="B1" s="6" t="s">
        <v>1</v>
      </c>
      <c r="C1" s="6" t="s">
        <v>14</v>
      </c>
      <c r="D1" s="6" t="s">
        <v>12</v>
      </c>
      <c r="E1" s="6" t="s">
        <v>2</v>
      </c>
      <c r="F1" s="6" t="s">
        <v>3</v>
      </c>
      <c r="G1" s="6" t="s">
        <v>7</v>
      </c>
      <c r="H1" s="6" t="s">
        <v>8</v>
      </c>
      <c r="I1" s="6" t="s">
        <v>4</v>
      </c>
      <c r="J1" s="6" t="s">
        <v>13</v>
      </c>
      <c r="K1" s="6" t="s">
        <v>11</v>
      </c>
      <c r="L1" s="6" t="s">
        <v>5</v>
      </c>
      <c r="M1" s="6" t="s">
        <v>6</v>
      </c>
      <c r="N1" s="6" t="s">
        <v>9</v>
      </c>
      <c r="O1" s="6" t="s">
        <v>10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s="20" customFormat="1" ht="14.25" customHeight="1" outlineLevel="2">
      <c r="A2" s="9">
        <v>1</v>
      </c>
      <c r="B2" s="10">
        <v>1.5</v>
      </c>
      <c r="C2" s="11">
        <v>43306</v>
      </c>
      <c r="D2" s="11">
        <v>43214</v>
      </c>
      <c r="E2" s="11">
        <v>43306</v>
      </c>
      <c r="F2" s="11">
        <v>45863</v>
      </c>
      <c r="G2" s="12">
        <v>550000000</v>
      </c>
      <c r="H2" s="12">
        <v>2465930000</v>
      </c>
      <c r="I2" s="13">
        <v>908270000</v>
      </c>
      <c r="J2" s="14" t="s">
        <v>18</v>
      </c>
      <c r="K2" s="15">
        <v>100</v>
      </c>
      <c r="L2" s="16">
        <v>0</v>
      </c>
      <c r="M2" s="15">
        <v>1.5</v>
      </c>
      <c r="N2" s="54">
        <v>0</v>
      </c>
      <c r="O2" s="17">
        <v>0</v>
      </c>
      <c r="P2" s="18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</row>
    <row r="3" spans="1:67" s="22" customFormat="1" ht="14.25" customHeight="1" outlineLevel="2">
      <c r="A3" s="9">
        <v>1</v>
      </c>
      <c r="B3" s="10">
        <v>1.5</v>
      </c>
      <c r="C3" s="11">
        <v>43306</v>
      </c>
      <c r="D3" s="11">
        <v>43361</v>
      </c>
      <c r="E3" s="11">
        <v>43362</v>
      </c>
      <c r="F3" s="11">
        <v>45863</v>
      </c>
      <c r="G3" s="12">
        <v>550000000</v>
      </c>
      <c r="H3" s="12">
        <v>1463100000</v>
      </c>
      <c r="I3" s="13">
        <v>573100000</v>
      </c>
      <c r="J3" s="14" t="s">
        <v>18</v>
      </c>
      <c r="K3" s="15">
        <v>97.66</v>
      </c>
      <c r="L3" s="16">
        <v>0.23</v>
      </c>
      <c r="M3" s="15">
        <v>1.97</v>
      </c>
      <c r="N3" s="55">
        <v>33100000</v>
      </c>
      <c r="O3" s="17">
        <v>0</v>
      </c>
      <c r="P3" s="18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</row>
    <row r="4" spans="1:67" s="22" customFormat="1" ht="14.25" customHeight="1" outlineLevel="2">
      <c r="A4" s="9">
        <v>1</v>
      </c>
      <c r="B4" s="10">
        <v>1.5</v>
      </c>
      <c r="C4" s="11">
        <v>43306</v>
      </c>
      <c r="D4" s="11">
        <v>43425</v>
      </c>
      <c r="E4" s="11">
        <v>43427</v>
      </c>
      <c r="F4" s="11">
        <v>45863</v>
      </c>
      <c r="G4" s="12">
        <v>5825000000</v>
      </c>
      <c r="H4" s="12">
        <v>10061520000</v>
      </c>
      <c r="I4" s="13">
        <v>7166900000</v>
      </c>
      <c r="J4" s="12">
        <v>6830000000</v>
      </c>
      <c r="K4" s="15">
        <v>96.54</v>
      </c>
      <c r="L4" s="16">
        <v>0.49</v>
      </c>
      <c r="M4" s="15">
        <v>2.2463000000000002</v>
      </c>
      <c r="N4" s="55">
        <v>209400000</v>
      </c>
      <c r="O4" s="17">
        <v>0</v>
      </c>
      <c r="P4" s="23"/>
      <c r="Q4" s="21"/>
      <c r="R4" s="21"/>
      <c r="S4" s="21"/>
      <c r="T4" s="24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</row>
    <row r="5" spans="1:67" s="22" customFormat="1" ht="14.25" customHeight="1" outlineLevel="2">
      <c r="A5" s="9">
        <v>1</v>
      </c>
      <c r="B5" s="10">
        <v>1.5</v>
      </c>
      <c r="C5" s="11">
        <v>43306</v>
      </c>
      <c r="D5" s="11">
        <v>43487</v>
      </c>
      <c r="E5" s="11">
        <v>43488</v>
      </c>
      <c r="F5" s="11">
        <v>45863</v>
      </c>
      <c r="G5" s="12">
        <v>650000000</v>
      </c>
      <c r="H5" s="12">
        <v>1791000000</v>
      </c>
      <c r="I5" s="13">
        <v>655000000</v>
      </c>
      <c r="J5" s="14" t="s">
        <v>18</v>
      </c>
      <c r="K5" s="15">
        <v>97.03</v>
      </c>
      <c r="L5" s="16">
        <v>0.74</v>
      </c>
      <c r="M5" s="15">
        <v>2.2200000000000002</v>
      </c>
      <c r="N5" s="55">
        <v>130000000</v>
      </c>
      <c r="O5" s="17">
        <v>0</v>
      </c>
      <c r="P5" s="23"/>
      <c r="Q5" s="25"/>
      <c r="R5" s="21"/>
      <c r="S5" s="21"/>
      <c r="T5" s="24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</row>
    <row r="6" spans="1:67" s="22" customFormat="1" ht="14.25" customHeight="1" outlineLevel="2">
      <c r="A6" s="9">
        <v>1</v>
      </c>
      <c r="B6" s="10">
        <v>1.5</v>
      </c>
      <c r="C6" s="11">
        <v>43306</v>
      </c>
      <c r="D6" s="11">
        <v>43543</v>
      </c>
      <c r="E6" s="11">
        <v>43544</v>
      </c>
      <c r="F6" s="11">
        <v>45863</v>
      </c>
      <c r="G6" s="12">
        <v>650000000</v>
      </c>
      <c r="H6" s="12">
        <v>1856000000</v>
      </c>
      <c r="I6" s="13">
        <v>987100000</v>
      </c>
      <c r="J6" s="14" t="s">
        <v>18</v>
      </c>
      <c r="K6" s="15">
        <v>96.49</v>
      </c>
      <c r="L6" s="16">
        <v>0.22</v>
      </c>
      <c r="M6" s="15">
        <v>2.2445300000000001</v>
      </c>
      <c r="N6" s="55">
        <v>48500000</v>
      </c>
      <c r="O6" s="17">
        <v>0</v>
      </c>
      <c r="P6" s="23"/>
      <c r="Q6" s="25"/>
      <c r="R6" s="21"/>
      <c r="S6" s="21"/>
      <c r="T6" s="24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</row>
    <row r="7" spans="1:67" s="22" customFormat="1" ht="14.25" customHeight="1" outlineLevel="2">
      <c r="A7" s="9">
        <v>1</v>
      </c>
      <c r="B7" s="10">
        <v>1.5</v>
      </c>
      <c r="C7" s="11">
        <v>43306</v>
      </c>
      <c r="D7" s="11">
        <v>43593</v>
      </c>
      <c r="E7" s="11">
        <v>43598</v>
      </c>
      <c r="F7" s="11">
        <v>45863</v>
      </c>
      <c r="G7" s="12">
        <v>4770000000</v>
      </c>
      <c r="H7" s="12">
        <v>4783270000</v>
      </c>
      <c r="I7" s="13">
        <v>2398270000</v>
      </c>
      <c r="J7" s="13">
        <v>2398270000</v>
      </c>
      <c r="K7" s="15">
        <v>96.46</v>
      </c>
      <c r="L7" s="16">
        <v>0.45</v>
      </c>
      <c r="M7" s="15">
        <v>2.3199999999999998</v>
      </c>
      <c r="N7" s="54">
        <v>0</v>
      </c>
      <c r="O7" s="17">
        <v>0</v>
      </c>
      <c r="P7" s="23"/>
      <c r="Q7" s="25"/>
      <c r="R7" s="21"/>
      <c r="S7" s="21"/>
      <c r="T7" s="24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</row>
    <row r="8" spans="1:67" s="22" customFormat="1" ht="14.25" customHeight="1" outlineLevel="2">
      <c r="A8" s="9">
        <v>1</v>
      </c>
      <c r="B8" s="10">
        <v>1.5</v>
      </c>
      <c r="C8" s="11">
        <v>43306</v>
      </c>
      <c r="D8" s="11">
        <v>43697</v>
      </c>
      <c r="E8" s="11">
        <v>43698</v>
      </c>
      <c r="F8" s="11">
        <v>45863</v>
      </c>
      <c r="G8" s="12">
        <v>650000000</v>
      </c>
      <c r="H8" s="12">
        <v>997700000</v>
      </c>
      <c r="I8" s="13">
        <v>735200000</v>
      </c>
      <c r="J8" s="13">
        <v>200000000</v>
      </c>
      <c r="K8" s="15">
        <v>96.42</v>
      </c>
      <c r="L8" s="16">
        <v>0.11</v>
      </c>
      <c r="M8" s="15">
        <v>2.2999999999999998</v>
      </c>
      <c r="N8" s="55">
        <v>47700000</v>
      </c>
      <c r="O8" s="17">
        <v>0</v>
      </c>
      <c r="P8" s="23"/>
      <c r="Q8" s="25"/>
      <c r="R8" s="21"/>
      <c r="S8" s="21"/>
      <c r="T8" s="24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</row>
    <row r="9" spans="1:67" s="22" customFormat="1" ht="14.25" customHeight="1" outlineLevel="2">
      <c r="A9" s="9">
        <v>1</v>
      </c>
      <c r="B9" s="10">
        <v>1.5</v>
      </c>
      <c r="C9" s="11">
        <v>43306</v>
      </c>
      <c r="D9" s="11">
        <v>43760</v>
      </c>
      <c r="E9" s="11">
        <v>43761</v>
      </c>
      <c r="F9" s="11">
        <v>45863</v>
      </c>
      <c r="G9" s="12">
        <v>650000000</v>
      </c>
      <c r="H9" s="12">
        <v>1179000000</v>
      </c>
      <c r="I9" s="13">
        <v>994500000</v>
      </c>
      <c r="J9" s="13">
        <v>350000000</v>
      </c>
      <c r="K9" s="15">
        <v>96.63</v>
      </c>
      <c r="L9" s="16">
        <v>0.37</v>
      </c>
      <c r="M9" s="15">
        <v>2.3346</v>
      </c>
      <c r="N9" s="55">
        <v>0</v>
      </c>
      <c r="O9" s="17">
        <v>0</v>
      </c>
      <c r="P9" s="23"/>
      <c r="Q9" s="25"/>
      <c r="R9" s="21"/>
      <c r="S9" s="21"/>
      <c r="T9" s="24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</row>
    <row r="10" spans="1:67" s="22" customFormat="1" ht="14.25" customHeight="1" outlineLevel="2">
      <c r="A10" s="9">
        <v>1</v>
      </c>
      <c r="B10" s="10">
        <v>1.5</v>
      </c>
      <c r="C10" s="11">
        <v>43306</v>
      </c>
      <c r="D10" s="11">
        <v>43809</v>
      </c>
      <c r="E10" s="11">
        <v>43810</v>
      </c>
      <c r="F10" s="11">
        <v>45863</v>
      </c>
      <c r="G10" s="12">
        <v>650000000</v>
      </c>
      <c r="H10" s="12">
        <v>1700000000</v>
      </c>
      <c r="I10" s="13">
        <v>1300000000</v>
      </c>
      <c r="J10" s="13">
        <v>163868562.97414356</v>
      </c>
      <c r="K10" s="15">
        <v>96.73</v>
      </c>
      <c r="L10" s="16">
        <v>0.56999999999999995</v>
      </c>
      <c r="M10" s="15">
        <v>2.3819400000000002</v>
      </c>
      <c r="N10" s="55">
        <v>0</v>
      </c>
      <c r="O10" s="17">
        <v>0.42859999999999998</v>
      </c>
      <c r="P10" s="23"/>
      <c r="Q10" s="25"/>
      <c r="R10" s="21"/>
      <c r="S10" s="21"/>
      <c r="T10" s="24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</row>
    <row r="11" spans="1:67" s="22" customFormat="1" ht="14.25" customHeight="1" outlineLevel="2">
      <c r="A11" s="9">
        <v>1</v>
      </c>
      <c r="B11" s="10">
        <v>1.5</v>
      </c>
      <c r="C11" s="11">
        <v>43306</v>
      </c>
      <c r="D11" s="11">
        <v>43879</v>
      </c>
      <c r="E11" s="11">
        <v>43880</v>
      </c>
      <c r="F11" s="11">
        <v>45863</v>
      </c>
      <c r="G11" s="12">
        <v>350000000</v>
      </c>
      <c r="H11" s="12">
        <v>2100000000</v>
      </c>
      <c r="I11" s="13">
        <v>700000000</v>
      </c>
      <c r="J11" s="13">
        <v>350000000</v>
      </c>
      <c r="K11" s="15">
        <v>97</v>
      </c>
      <c r="L11" s="16">
        <v>0.10302</v>
      </c>
      <c r="M11" s="15">
        <v>2.2402199999999999</v>
      </c>
      <c r="N11" s="55">
        <v>0</v>
      </c>
      <c r="O11" s="17">
        <v>0</v>
      </c>
      <c r="P11" s="23"/>
      <c r="Q11" s="25"/>
      <c r="R11" s="21"/>
      <c r="S11" s="21"/>
      <c r="T11" s="24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</row>
    <row r="12" spans="1:67" s="22" customFormat="1" ht="14.25" customHeight="1" outlineLevel="2">
      <c r="A12" s="9">
        <v>1</v>
      </c>
      <c r="B12" s="10">
        <v>1.5</v>
      </c>
      <c r="C12" s="11">
        <v>43306</v>
      </c>
      <c r="D12" s="11">
        <v>43942</v>
      </c>
      <c r="E12" s="11">
        <v>43943</v>
      </c>
      <c r="F12" s="11">
        <v>45863</v>
      </c>
      <c r="G12" s="12">
        <v>350000000</v>
      </c>
      <c r="H12" s="12">
        <v>360000000</v>
      </c>
      <c r="I12" s="13">
        <v>360000000</v>
      </c>
      <c r="J12" s="13">
        <v>0</v>
      </c>
      <c r="K12" s="15">
        <v>94.46</v>
      </c>
      <c r="L12" s="16">
        <v>0.36264000000000002</v>
      </c>
      <c r="M12" s="15">
        <v>2.9886599999999999</v>
      </c>
      <c r="N12" s="55">
        <v>0</v>
      </c>
      <c r="O12" s="17">
        <v>0</v>
      </c>
      <c r="P12" s="23"/>
      <c r="Q12" s="25"/>
      <c r="R12" s="21"/>
      <c r="S12" s="21"/>
      <c r="T12" s="24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</row>
    <row r="13" spans="1:67" s="22" customFormat="1" ht="14.25" customHeight="1" outlineLevel="2">
      <c r="A13" s="91">
        <v>1</v>
      </c>
      <c r="B13" s="113">
        <v>1.5</v>
      </c>
      <c r="C13" s="93">
        <v>43306</v>
      </c>
      <c r="D13" s="93">
        <v>43998</v>
      </c>
      <c r="E13" s="93">
        <v>43999</v>
      </c>
      <c r="F13" s="93">
        <v>45863</v>
      </c>
      <c r="G13" s="94">
        <v>350000000</v>
      </c>
      <c r="H13" s="94">
        <v>1000000000</v>
      </c>
      <c r="I13" s="95">
        <v>700000000</v>
      </c>
      <c r="J13" s="95">
        <v>0</v>
      </c>
      <c r="K13" s="96">
        <v>94.88</v>
      </c>
      <c r="L13" s="97">
        <v>0.59340999999999999</v>
      </c>
      <c r="M13" s="96">
        <v>2.9916100000000001</v>
      </c>
      <c r="N13" s="118">
        <v>0</v>
      </c>
      <c r="O13" s="98">
        <v>0</v>
      </c>
      <c r="P13" s="23"/>
      <c r="Q13" s="25"/>
      <c r="R13" s="21"/>
      <c r="S13" s="21"/>
      <c r="T13" s="24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</row>
    <row r="14" spans="1:67" s="22" customFormat="1" ht="14.25" customHeight="1" outlineLevel="2">
      <c r="A14" s="111">
        <v>1</v>
      </c>
      <c r="B14" s="119">
        <v>1.5</v>
      </c>
      <c r="C14" s="81">
        <v>43306</v>
      </c>
      <c r="D14" s="81" t="s">
        <v>15</v>
      </c>
      <c r="E14" s="81">
        <v>44970</v>
      </c>
      <c r="F14" s="81"/>
      <c r="G14" s="82"/>
      <c r="H14" s="82"/>
      <c r="I14" s="83">
        <v>-4839473337</v>
      </c>
      <c r="J14" s="83"/>
      <c r="K14" s="85"/>
      <c r="L14" s="86"/>
      <c r="M14" s="85"/>
      <c r="N14" s="120"/>
      <c r="O14" s="87"/>
      <c r="P14" s="23"/>
      <c r="Q14" s="25"/>
      <c r="R14" s="21"/>
      <c r="S14" s="21"/>
      <c r="T14" s="24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</row>
    <row r="15" spans="1:67" s="22" customFormat="1" ht="14.25" customHeight="1" outlineLevel="2">
      <c r="A15" s="111">
        <v>1</v>
      </c>
      <c r="B15" s="119">
        <v>1.5</v>
      </c>
      <c r="C15" s="81">
        <v>43306</v>
      </c>
      <c r="D15" s="81" t="s">
        <v>15</v>
      </c>
      <c r="E15" s="81">
        <v>45035</v>
      </c>
      <c r="F15" s="81"/>
      <c r="G15" s="82"/>
      <c r="H15" s="82"/>
      <c r="I15" s="83">
        <v>-692570061</v>
      </c>
      <c r="J15" s="83"/>
      <c r="K15" s="85"/>
      <c r="L15" s="86"/>
      <c r="M15" s="85"/>
      <c r="N15" s="120"/>
      <c r="O15" s="87"/>
      <c r="P15" s="23"/>
      <c r="Q15" s="25"/>
      <c r="R15" s="21"/>
      <c r="S15" s="21"/>
      <c r="T15" s="24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</row>
    <row r="16" spans="1:67" s="22" customFormat="1" ht="14.25" customHeight="1" outlineLevel="2">
      <c r="A16" s="111">
        <v>1</v>
      </c>
      <c r="B16" s="119">
        <v>1.5</v>
      </c>
      <c r="C16" s="81">
        <v>43306</v>
      </c>
      <c r="D16" s="81" t="s">
        <v>15</v>
      </c>
      <c r="E16" s="81">
        <v>45063</v>
      </c>
      <c r="F16" s="81"/>
      <c r="G16" s="82"/>
      <c r="H16" s="82"/>
      <c r="I16" s="83">
        <v>-1009853833</v>
      </c>
      <c r="J16" s="83"/>
      <c r="K16" s="85"/>
      <c r="L16" s="86"/>
      <c r="M16" s="85"/>
      <c r="N16" s="120"/>
      <c r="O16" s="87"/>
      <c r="P16" s="23"/>
      <c r="Q16" s="25"/>
      <c r="R16" s="21"/>
      <c r="S16" s="21"/>
      <c r="T16" s="24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</row>
    <row r="17" spans="1:67" s="22" customFormat="1" ht="14.25" customHeight="1" outlineLevel="2">
      <c r="A17" s="111">
        <v>1</v>
      </c>
      <c r="B17" s="119">
        <v>1.5</v>
      </c>
      <c r="C17" s="81">
        <v>43306</v>
      </c>
      <c r="D17" s="81" t="s">
        <v>15</v>
      </c>
      <c r="E17" s="81">
        <v>45098</v>
      </c>
      <c r="F17" s="81"/>
      <c r="G17" s="82"/>
      <c r="H17" s="82"/>
      <c r="I17" s="83">
        <v>-1624681523</v>
      </c>
      <c r="J17" s="83"/>
      <c r="K17" s="85"/>
      <c r="L17" s="86"/>
      <c r="M17" s="85"/>
      <c r="N17" s="120"/>
      <c r="O17" s="87"/>
      <c r="P17" s="23"/>
      <c r="Q17" s="25"/>
      <c r="R17" s="21"/>
      <c r="S17" s="21"/>
      <c r="T17" s="24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</row>
    <row r="18" spans="1:67" s="22" customFormat="1" ht="14.25" customHeight="1" outlineLevel="2">
      <c r="A18" s="111">
        <v>1</v>
      </c>
      <c r="B18" s="119">
        <v>1.5</v>
      </c>
      <c r="C18" s="81">
        <v>43306</v>
      </c>
      <c r="D18" s="81" t="s">
        <v>15</v>
      </c>
      <c r="E18" s="81">
        <v>45127</v>
      </c>
      <c r="F18" s="81"/>
      <c r="G18" s="82"/>
      <c r="H18" s="82"/>
      <c r="I18" s="83">
        <v>-900159669</v>
      </c>
      <c r="J18" s="83"/>
      <c r="K18" s="85"/>
      <c r="L18" s="86"/>
      <c r="M18" s="85"/>
      <c r="N18" s="120"/>
      <c r="O18" s="87"/>
      <c r="P18" s="23"/>
      <c r="Q18" s="25"/>
      <c r="R18" s="21"/>
      <c r="S18" s="21"/>
      <c r="T18" s="24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</row>
    <row r="19" spans="1:67" s="22" customFormat="1" ht="14.25" customHeight="1" outlineLevel="2">
      <c r="A19" s="111">
        <v>1</v>
      </c>
      <c r="B19" s="119">
        <v>1.5</v>
      </c>
      <c r="C19" s="81">
        <v>43306</v>
      </c>
      <c r="D19" s="81" t="s">
        <v>52</v>
      </c>
      <c r="E19" s="81">
        <v>45132</v>
      </c>
      <c r="F19" s="81"/>
      <c r="G19" s="82"/>
      <c r="H19" s="82"/>
      <c r="I19" s="83">
        <v>-2803867192.3333302</v>
      </c>
      <c r="J19" s="83"/>
      <c r="K19" s="85"/>
      <c r="L19" s="86"/>
      <c r="M19" s="85"/>
      <c r="N19" s="120"/>
      <c r="O19" s="87"/>
      <c r="P19" s="23"/>
      <c r="Q19" s="25"/>
      <c r="R19" s="21"/>
      <c r="S19" s="21"/>
      <c r="T19" s="24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</row>
    <row r="20" spans="1:67" s="22" customFormat="1" ht="14.25" customHeight="1" outlineLevel="2">
      <c r="A20" s="111">
        <v>1</v>
      </c>
      <c r="B20" s="119">
        <v>1.5</v>
      </c>
      <c r="C20" s="81">
        <v>43306</v>
      </c>
      <c r="D20" s="81" t="s">
        <v>15</v>
      </c>
      <c r="E20" s="81">
        <v>45161</v>
      </c>
      <c r="F20" s="81"/>
      <c r="G20" s="82"/>
      <c r="H20" s="82"/>
      <c r="I20" s="83">
        <v>-914625060.45000005</v>
      </c>
      <c r="J20" s="83"/>
      <c r="K20" s="85"/>
      <c r="L20" s="86"/>
      <c r="M20" s="85"/>
      <c r="N20" s="120"/>
      <c r="O20" s="87"/>
      <c r="P20" s="23"/>
      <c r="Q20" s="25"/>
      <c r="R20" s="21"/>
      <c r="S20" s="21"/>
      <c r="T20" s="24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</row>
    <row r="21" spans="1:67" s="22" customFormat="1" ht="14.25" customHeight="1" outlineLevel="2">
      <c r="A21" s="111">
        <v>1</v>
      </c>
      <c r="B21" s="119">
        <v>1.5</v>
      </c>
      <c r="C21" s="81">
        <v>43306</v>
      </c>
      <c r="D21" s="81" t="s">
        <v>15</v>
      </c>
      <c r="E21" s="81">
        <v>45224</v>
      </c>
      <c r="F21" s="81"/>
      <c r="G21" s="82"/>
      <c r="H21" s="82"/>
      <c r="I21" s="83">
        <v>-702387938.35000002</v>
      </c>
      <c r="J21" s="83"/>
      <c r="K21" s="85"/>
      <c r="L21" s="86"/>
      <c r="M21" s="85"/>
      <c r="N21" s="120"/>
      <c r="O21" s="87"/>
      <c r="P21" s="23"/>
      <c r="Q21" s="25"/>
      <c r="R21" s="21"/>
      <c r="S21" s="21"/>
      <c r="T21" s="24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</row>
    <row r="22" spans="1:67" s="22" customFormat="1" ht="14.25" customHeight="1" outlineLevel="2">
      <c r="A22" s="111">
        <v>1</v>
      </c>
      <c r="B22" s="119">
        <v>1.5</v>
      </c>
      <c r="C22" s="81">
        <v>43306</v>
      </c>
      <c r="D22" s="81" t="s">
        <v>15</v>
      </c>
      <c r="E22" s="81">
        <v>45245</v>
      </c>
      <c r="F22" s="81"/>
      <c r="G22" s="82"/>
      <c r="H22" s="82"/>
      <c r="I22" s="83">
        <v>-807823524.11666989</v>
      </c>
      <c r="J22" s="83"/>
      <c r="K22" s="85"/>
      <c r="L22" s="86"/>
      <c r="M22" s="85"/>
      <c r="N22" s="120"/>
      <c r="O22" s="87"/>
      <c r="P22" s="23"/>
      <c r="Q22" s="25"/>
      <c r="R22" s="21"/>
      <c r="S22" s="21"/>
      <c r="T22" s="24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</row>
    <row r="23" spans="1:67" s="22" customFormat="1" ht="14.25" customHeight="1" outlineLevel="2">
      <c r="A23" s="111">
        <v>1</v>
      </c>
      <c r="B23" s="119">
        <v>1.5</v>
      </c>
      <c r="C23" s="81">
        <v>43306</v>
      </c>
      <c r="D23" s="81" t="s">
        <v>50</v>
      </c>
      <c r="E23" s="81">
        <v>45498</v>
      </c>
      <c r="F23" s="81"/>
      <c r="G23" s="82"/>
      <c r="H23" s="82"/>
      <c r="I23" s="83">
        <v>-1591448930.875</v>
      </c>
      <c r="J23" s="83"/>
      <c r="K23" s="85"/>
      <c r="L23" s="86"/>
      <c r="M23" s="85"/>
      <c r="N23" s="120"/>
      <c r="O23" s="87"/>
      <c r="P23" s="23"/>
      <c r="Q23" s="25"/>
      <c r="R23" s="21"/>
      <c r="S23" s="21"/>
      <c r="T23" s="24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</row>
    <row r="24" spans="1:67" s="22" customFormat="1" ht="14.25" customHeight="1" outlineLevel="2">
      <c r="A24" s="111">
        <v>1</v>
      </c>
      <c r="B24" s="119">
        <v>1.5</v>
      </c>
      <c r="C24" s="81">
        <v>43306</v>
      </c>
      <c r="D24" s="81" t="s">
        <v>15</v>
      </c>
      <c r="E24" s="81">
        <v>45609</v>
      </c>
      <c r="F24" s="81"/>
      <c r="G24" s="82"/>
      <c r="H24" s="82"/>
      <c r="I24" s="83">
        <v>-6191000</v>
      </c>
      <c r="J24" s="83"/>
      <c r="K24" s="85"/>
      <c r="L24" s="86"/>
      <c r="M24" s="85"/>
      <c r="N24" s="120"/>
      <c r="O24" s="87"/>
      <c r="P24" s="23"/>
      <c r="Q24" s="25"/>
      <c r="R24" s="21"/>
      <c r="S24" s="21"/>
      <c r="T24" s="24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</row>
    <row r="25" spans="1:67" s="22" customFormat="1" ht="14.25" customHeight="1" outlineLevel="2">
      <c r="A25" s="111">
        <v>1</v>
      </c>
      <c r="B25" s="119">
        <v>1.5</v>
      </c>
      <c r="C25" s="81">
        <v>43306</v>
      </c>
      <c r="D25" s="81" t="s">
        <v>56</v>
      </c>
      <c r="E25" s="81">
        <v>45863</v>
      </c>
      <c r="F25" s="81"/>
      <c r="G25" s="82"/>
      <c r="H25" s="82"/>
      <c r="I25" s="83">
        <v>-1585257931</v>
      </c>
      <c r="J25" s="83"/>
      <c r="K25" s="85"/>
      <c r="L25" s="86"/>
      <c r="M25" s="85"/>
      <c r="N25" s="120"/>
      <c r="O25" s="87"/>
      <c r="P25" s="23"/>
      <c r="Q25" s="25"/>
      <c r="R25" s="21"/>
      <c r="S25" s="21"/>
      <c r="T25" s="24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</row>
    <row r="26" spans="1:67" s="19" customFormat="1" ht="14.25" customHeight="1" outlineLevel="1">
      <c r="A26" s="43" t="s">
        <v>34</v>
      </c>
      <c r="B26" s="44"/>
      <c r="C26" s="45"/>
      <c r="D26" s="45"/>
      <c r="E26" s="45"/>
      <c r="F26" s="45"/>
      <c r="G26" s="45"/>
      <c r="H26" s="45"/>
      <c r="I26" s="46">
        <f>SUM(I2:I25)</f>
        <v>-0.125</v>
      </c>
      <c r="J26" s="56"/>
      <c r="K26" s="47"/>
      <c r="L26" s="48"/>
      <c r="M26" s="47"/>
      <c r="N26" s="57"/>
      <c r="O26" s="56"/>
      <c r="P26" s="18"/>
    </row>
    <row r="27" spans="1:67" s="20" customFormat="1" ht="14.25" customHeight="1" outlineLevel="2">
      <c r="A27" s="9">
        <v>2</v>
      </c>
      <c r="B27" s="10">
        <v>1.8</v>
      </c>
      <c r="C27" s="11">
        <v>43341</v>
      </c>
      <c r="D27" s="11">
        <v>43340</v>
      </c>
      <c r="E27" s="11">
        <v>43341</v>
      </c>
      <c r="F27" s="11">
        <v>48820</v>
      </c>
      <c r="G27" s="12">
        <v>850000000</v>
      </c>
      <c r="H27" s="12">
        <v>2559200000</v>
      </c>
      <c r="I27" s="13">
        <v>591600000</v>
      </c>
      <c r="J27" s="14" t="s">
        <v>18</v>
      </c>
      <c r="K27" s="15">
        <v>98.7</v>
      </c>
      <c r="L27" s="16">
        <v>0</v>
      </c>
      <c r="M27" s="15">
        <v>1.9</v>
      </c>
      <c r="N27" s="55">
        <v>21600000</v>
      </c>
      <c r="O27" s="17">
        <v>0</v>
      </c>
      <c r="P27" s="18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</row>
    <row r="28" spans="1:67" s="20" customFormat="1" ht="14.25" customHeight="1" outlineLevel="2">
      <c r="A28" s="9">
        <v>2</v>
      </c>
      <c r="B28" s="10">
        <v>1.8</v>
      </c>
      <c r="C28" s="11">
        <v>43341</v>
      </c>
      <c r="D28" s="11">
        <v>43403</v>
      </c>
      <c r="E28" s="11">
        <v>43404</v>
      </c>
      <c r="F28" s="11">
        <v>48820</v>
      </c>
      <c r="G28" s="12">
        <v>850000000</v>
      </c>
      <c r="H28" s="12">
        <v>2363370000</v>
      </c>
      <c r="I28" s="13">
        <v>725170000</v>
      </c>
      <c r="J28" s="14" t="s">
        <v>18</v>
      </c>
      <c r="K28" s="15">
        <v>97.9</v>
      </c>
      <c r="L28" s="16">
        <v>0.31</v>
      </c>
      <c r="M28" s="15">
        <v>2</v>
      </c>
      <c r="N28" s="55">
        <v>269600000</v>
      </c>
      <c r="O28" s="17">
        <v>0</v>
      </c>
      <c r="P28" s="18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</row>
    <row r="29" spans="1:67" s="20" customFormat="1" ht="14.25" customHeight="1" outlineLevel="2">
      <c r="A29" s="9">
        <v>2</v>
      </c>
      <c r="B29" s="10">
        <v>1.8</v>
      </c>
      <c r="C29" s="11">
        <v>43341</v>
      </c>
      <c r="D29" s="11">
        <v>43426</v>
      </c>
      <c r="E29" s="11">
        <v>43427</v>
      </c>
      <c r="F29" s="11">
        <v>48820</v>
      </c>
      <c r="G29" s="12">
        <v>4000000000</v>
      </c>
      <c r="H29" s="12">
        <v>7288290000</v>
      </c>
      <c r="I29" s="13">
        <v>3881990000</v>
      </c>
      <c r="J29" s="12">
        <v>2016010000</v>
      </c>
      <c r="K29" s="15">
        <v>93.55</v>
      </c>
      <c r="L29" s="16">
        <v>0.42</v>
      </c>
      <c r="M29" s="15">
        <v>2.39</v>
      </c>
      <c r="N29" s="55">
        <v>367800000</v>
      </c>
      <c r="O29" s="17">
        <v>0</v>
      </c>
      <c r="P29" s="18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</row>
    <row r="30" spans="1:67" s="20" customFormat="1" ht="14.25" customHeight="1" outlineLevel="2">
      <c r="A30" s="9">
        <v>2</v>
      </c>
      <c r="B30" s="10">
        <v>1.8</v>
      </c>
      <c r="C30" s="11">
        <v>43341</v>
      </c>
      <c r="D30" s="11">
        <v>43452</v>
      </c>
      <c r="E30" s="11">
        <v>43453</v>
      </c>
      <c r="F30" s="11">
        <v>48820</v>
      </c>
      <c r="G30" s="12">
        <v>850000000</v>
      </c>
      <c r="H30" s="12">
        <v>2411900000</v>
      </c>
      <c r="I30" s="13">
        <v>1146900000</v>
      </c>
      <c r="J30" s="14" t="s">
        <v>18</v>
      </c>
      <c r="K30" s="15">
        <v>94.18</v>
      </c>
      <c r="L30" s="16">
        <v>0.55000000000000004</v>
      </c>
      <c r="M30" s="15">
        <v>2.35</v>
      </c>
      <c r="N30" s="55">
        <v>11200000</v>
      </c>
      <c r="O30" s="17">
        <v>0</v>
      </c>
      <c r="P30" s="18"/>
      <c r="Q30" s="58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</row>
    <row r="31" spans="1:67" s="20" customFormat="1" ht="14.25" customHeight="1" outlineLevel="2">
      <c r="A31" s="9">
        <v>2</v>
      </c>
      <c r="B31" s="10">
        <v>1.8</v>
      </c>
      <c r="C31" s="11">
        <v>43341</v>
      </c>
      <c r="D31" s="11">
        <v>43522</v>
      </c>
      <c r="E31" s="11">
        <v>43523</v>
      </c>
      <c r="F31" s="11">
        <v>48820</v>
      </c>
      <c r="G31" s="12">
        <v>750000000</v>
      </c>
      <c r="H31" s="12">
        <v>2329331000</v>
      </c>
      <c r="I31" s="13">
        <v>1500000000</v>
      </c>
      <c r="J31" s="14" t="s">
        <v>18</v>
      </c>
      <c r="K31" s="15">
        <v>95.19</v>
      </c>
      <c r="L31" s="16">
        <v>0.9</v>
      </c>
      <c r="M31" s="15">
        <v>2.29</v>
      </c>
      <c r="N31" s="55">
        <v>183200000</v>
      </c>
      <c r="O31" s="17">
        <v>0.59560000000000002</v>
      </c>
      <c r="P31" s="18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</row>
    <row r="32" spans="1:67" s="20" customFormat="1" ht="14.25" customHeight="1" outlineLevel="2">
      <c r="A32" s="9">
        <v>2</v>
      </c>
      <c r="B32" s="10">
        <v>1.8</v>
      </c>
      <c r="C32" s="11">
        <v>43341</v>
      </c>
      <c r="D32" s="11">
        <v>43578</v>
      </c>
      <c r="E32" s="11">
        <v>43579</v>
      </c>
      <c r="F32" s="11">
        <v>48820</v>
      </c>
      <c r="G32" s="12">
        <v>750000000</v>
      </c>
      <c r="H32" s="12">
        <v>2135200000</v>
      </c>
      <c r="I32" s="13">
        <v>970800000</v>
      </c>
      <c r="J32" s="14" t="s">
        <v>18</v>
      </c>
      <c r="K32" s="15">
        <v>94.48</v>
      </c>
      <c r="L32" s="16">
        <v>0.27</v>
      </c>
      <c r="M32" s="15">
        <v>2.31</v>
      </c>
      <c r="N32" s="55">
        <v>20000000</v>
      </c>
      <c r="O32" s="17">
        <v>0</v>
      </c>
      <c r="P32" s="18"/>
      <c r="Q32" s="58"/>
      <c r="R32" s="5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</row>
    <row r="33" spans="1:67" s="20" customFormat="1" ht="14.25" customHeight="1" outlineLevel="2">
      <c r="A33" s="9">
        <v>2</v>
      </c>
      <c r="B33" s="10">
        <v>1.8</v>
      </c>
      <c r="C33" s="11">
        <v>43341</v>
      </c>
      <c r="D33" s="11">
        <v>43594</v>
      </c>
      <c r="E33" s="11">
        <v>43598</v>
      </c>
      <c r="F33" s="11">
        <v>48820</v>
      </c>
      <c r="G33" s="12">
        <v>4135000000</v>
      </c>
      <c r="H33" s="12">
        <v>6335000000</v>
      </c>
      <c r="I33" s="13">
        <v>5314750000</v>
      </c>
      <c r="J33" s="12">
        <v>4901250000</v>
      </c>
      <c r="K33" s="15">
        <v>93.57</v>
      </c>
      <c r="L33" s="16">
        <v>0.37</v>
      </c>
      <c r="M33" s="15">
        <v>2.4</v>
      </c>
      <c r="N33" s="54">
        <v>0</v>
      </c>
      <c r="O33" s="17">
        <v>0</v>
      </c>
      <c r="P33" s="18"/>
      <c r="Q33" s="58"/>
      <c r="R33" s="5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</row>
    <row r="34" spans="1:67" s="20" customFormat="1" ht="14.25" customHeight="1" outlineLevel="2">
      <c r="A34" s="9">
        <v>2</v>
      </c>
      <c r="B34" s="10">
        <v>1.8</v>
      </c>
      <c r="C34" s="11">
        <v>43341</v>
      </c>
      <c r="D34" s="11">
        <v>43642</v>
      </c>
      <c r="E34" s="11">
        <v>43643</v>
      </c>
      <c r="F34" s="11">
        <v>48820</v>
      </c>
      <c r="G34" s="12">
        <v>750000000</v>
      </c>
      <c r="H34" s="12">
        <v>866100000</v>
      </c>
      <c r="I34" s="13">
        <v>548100000</v>
      </c>
      <c r="J34" s="14" t="s">
        <v>18</v>
      </c>
      <c r="K34" s="15">
        <v>93.84</v>
      </c>
      <c r="L34" s="16">
        <v>0.59</v>
      </c>
      <c r="M34" s="15">
        <v>2.4</v>
      </c>
      <c r="N34" s="55">
        <v>8100000</v>
      </c>
      <c r="O34" s="17">
        <v>0</v>
      </c>
      <c r="P34" s="18"/>
      <c r="Q34" s="58"/>
      <c r="R34" s="5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</row>
    <row r="35" spans="1:67" s="20" customFormat="1" ht="14.25" customHeight="1" outlineLevel="2">
      <c r="A35" s="9">
        <v>2</v>
      </c>
      <c r="B35" s="10">
        <v>1.8</v>
      </c>
      <c r="C35" s="11">
        <v>43341</v>
      </c>
      <c r="D35" s="11">
        <v>43669</v>
      </c>
      <c r="E35" s="11">
        <v>43670</v>
      </c>
      <c r="F35" s="11">
        <v>48820</v>
      </c>
      <c r="G35" s="12">
        <v>750000000</v>
      </c>
      <c r="H35" s="12">
        <v>1900000000</v>
      </c>
      <c r="I35" s="13">
        <v>1000000000</v>
      </c>
      <c r="J35" s="14">
        <v>0</v>
      </c>
      <c r="K35" s="15">
        <v>94.44</v>
      </c>
      <c r="L35" s="16">
        <v>0.73</v>
      </c>
      <c r="M35" s="15">
        <v>2.36</v>
      </c>
      <c r="N35" s="55">
        <v>0</v>
      </c>
      <c r="O35" s="17">
        <v>0</v>
      </c>
      <c r="P35" s="18"/>
      <c r="Q35" s="58"/>
      <c r="R35" s="5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</row>
    <row r="36" spans="1:67" s="20" customFormat="1" ht="14.25" customHeight="1" outlineLevel="2">
      <c r="A36" s="9">
        <v>2</v>
      </c>
      <c r="B36" s="10">
        <v>1.8</v>
      </c>
      <c r="C36" s="11">
        <v>43341</v>
      </c>
      <c r="D36" s="11">
        <v>43725</v>
      </c>
      <c r="E36" s="11">
        <v>43726</v>
      </c>
      <c r="F36" s="11">
        <v>48820</v>
      </c>
      <c r="G36" s="12">
        <v>750000000</v>
      </c>
      <c r="H36" s="12">
        <v>1724000000</v>
      </c>
      <c r="I36" s="13">
        <v>1124000000</v>
      </c>
      <c r="J36" s="13">
        <v>350000000</v>
      </c>
      <c r="K36" s="15">
        <v>93.46</v>
      </c>
      <c r="L36" s="16">
        <v>0.1</v>
      </c>
      <c r="M36" s="15">
        <v>2.3980000000000001</v>
      </c>
      <c r="N36" s="55">
        <v>0</v>
      </c>
      <c r="O36" s="17">
        <v>0</v>
      </c>
      <c r="P36" s="18"/>
      <c r="Q36" s="58"/>
      <c r="R36" s="5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</row>
    <row r="37" spans="1:67" s="20" customFormat="1" ht="14.25" customHeight="1" outlineLevel="2">
      <c r="A37" s="9">
        <v>2</v>
      </c>
      <c r="B37" s="10">
        <v>1.8</v>
      </c>
      <c r="C37" s="11">
        <v>43341</v>
      </c>
      <c r="D37" s="11">
        <v>43788</v>
      </c>
      <c r="E37" s="11">
        <v>43789</v>
      </c>
      <c r="F37" s="11">
        <v>48820</v>
      </c>
      <c r="G37" s="12">
        <v>750000000</v>
      </c>
      <c r="H37" s="12">
        <v>2250000000</v>
      </c>
      <c r="I37" s="13">
        <v>1500000000</v>
      </c>
      <c r="J37" s="13">
        <v>200000000</v>
      </c>
      <c r="K37" s="15">
        <v>93.509999999999991</v>
      </c>
      <c r="L37" s="16">
        <v>0.41</v>
      </c>
      <c r="M37" s="15">
        <v>2.4289999999999998</v>
      </c>
      <c r="N37" s="55">
        <v>0</v>
      </c>
      <c r="O37" s="17">
        <v>0.5</v>
      </c>
      <c r="P37" s="18"/>
      <c r="Q37" s="58"/>
      <c r="R37" s="5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</row>
    <row r="38" spans="1:67" s="20" customFormat="1" ht="14.25" customHeight="1" outlineLevel="2">
      <c r="A38" s="9">
        <v>2</v>
      </c>
      <c r="B38" s="10">
        <v>1.8</v>
      </c>
      <c r="C38" s="11">
        <v>43341</v>
      </c>
      <c r="D38" s="11">
        <v>43914</v>
      </c>
      <c r="E38" s="11">
        <v>43915</v>
      </c>
      <c r="F38" s="11">
        <v>48820</v>
      </c>
      <c r="G38" s="12">
        <v>750000000</v>
      </c>
      <c r="H38" s="12">
        <v>872400000</v>
      </c>
      <c r="I38" s="13">
        <v>100000000</v>
      </c>
      <c r="J38" s="13">
        <v>0</v>
      </c>
      <c r="K38" s="15">
        <v>93.36</v>
      </c>
      <c r="L38" s="16">
        <v>0.12856999999999999</v>
      </c>
      <c r="M38" s="15">
        <v>2.4329999999999998</v>
      </c>
      <c r="N38" s="55">
        <v>0</v>
      </c>
      <c r="O38" s="17">
        <v>0</v>
      </c>
      <c r="P38" s="18"/>
      <c r="Q38" s="58"/>
      <c r="R38" s="5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</row>
    <row r="39" spans="1:67" s="20" customFormat="1" ht="14.25" customHeight="1" outlineLevel="2">
      <c r="A39" s="9">
        <v>2</v>
      </c>
      <c r="B39" s="10">
        <v>1.8</v>
      </c>
      <c r="C39" s="11">
        <v>43341</v>
      </c>
      <c r="D39" s="11">
        <v>43970</v>
      </c>
      <c r="E39" s="11">
        <v>43971</v>
      </c>
      <c r="F39" s="11">
        <v>48820</v>
      </c>
      <c r="G39" s="12">
        <v>750000000</v>
      </c>
      <c r="H39" s="12">
        <v>1690000000</v>
      </c>
      <c r="I39" s="13">
        <v>810000000</v>
      </c>
      <c r="J39" s="13">
        <v>560000000</v>
      </c>
      <c r="K39" s="15">
        <v>88.76</v>
      </c>
      <c r="L39" s="16">
        <v>0.40549000000000002</v>
      </c>
      <c r="M39" s="15">
        <v>2.9352158352403501</v>
      </c>
      <c r="N39" s="55">
        <v>0</v>
      </c>
      <c r="O39" s="17">
        <v>0</v>
      </c>
      <c r="P39" s="18"/>
      <c r="Q39" s="58"/>
      <c r="R39" s="5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</row>
    <row r="40" spans="1:67" s="19" customFormat="1" ht="14.25" customHeight="1" outlineLevel="1">
      <c r="A40" s="43" t="s">
        <v>35</v>
      </c>
      <c r="B40" s="44"/>
      <c r="C40" s="45"/>
      <c r="D40" s="45"/>
      <c r="E40" s="45"/>
      <c r="F40" s="45"/>
      <c r="G40" s="45"/>
      <c r="H40" s="45"/>
      <c r="I40" s="46">
        <f>SUM(I27:I39)</f>
        <v>19213310000</v>
      </c>
      <c r="J40" s="56"/>
      <c r="K40" s="47"/>
      <c r="L40" s="48"/>
      <c r="M40" s="47"/>
      <c r="N40" s="57"/>
      <c r="O40" s="56"/>
      <c r="P40" s="18"/>
    </row>
    <row r="41" spans="1:67" s="20" customFormat="1" ht="14.25" customHeight="1" outlineLevel="2">
      <c r="A41" s="9">
        <v>3</v>
      </c>
      <c r="B41" s="10">
        <v>2.2000000000000002</v>
      </c>
      <c r="C41" s="11">
        <v>43598</v>
      </c>
      <c r="D41" s="11">
        <v>43595</v>
      </c>
      <c r="E41" s="11">
        <v>43598</v>
      </c>
      <c r="F41" s="11">
        <v>51269</v>
      </c>
      <c r="G41" s="12">
        <v>1590000000</v>
      </c>
      <c r="H41" s="12">
        <v>2160000000</v>
      </c>
      <c r="I41" s="13">
        <v>1562500000</v>
      </c>
      <c r="J41" s="12">
        <v>1562500000</v>
      </c>
      <c r="K41" s="15">
        <v>96.45</v>
      </c>
      <c r="L41" s="16">
        <v>0</v>
      </c>
      <c r="M41" s="15">
        <v>2.42</v>
      </c>
      <c r="N41" s="54">
        <v>0</v>
      </c>
      <c r="O41" s="17">
        <v>0</v>
      </c>
      <c r="P41" s="18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</row>
    <row r="42" spans="1:67" s="20" customFormat="1" ht="14.25" customHeight="1" outlineLevel="2">
      <c r="A42" s="9">
        <v>3</v>
      </c>
      <c r="B42" s="10">
        <v>2.2000000000000002</v>
      </c>
      <c r="C42" s="11">
        <v>43598</v>
      </c>
      <c r="D42" s="11">
        <v>43704</v>
      </c>
      <c r="E42" s="11">
        <v>43705</v>
      </c>
      <c r="F42" s="11">
        <v>51269</v>
      </c>
      <c r="G42" s="12">
        <v>375000000</v>
      </c>
      <c r="H42" s="12">
        <v>650000000</v>
      </c>
      <c r="I42" s="13">
        <v>425000000</v>
      </c>
      <c r="J42" s="12">
        <v>200000000</v>
      </c>
      <c r="K42" s="15">
        <v>97.34</v>
      </c>
      <c r="L42" s="16">
        <v>0.64</v>
      </c>
      <c r="M42" s="15">
        <v>2.41</v>
      </c>
      <c r="N42" s="54">
        <v>0</v>
      </c>
      <c r="O42" s="17">
        <v>0</v>
      </c>
      <c r="P42" s="18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</row>
    <row r="43" spans="1:67" s="20" customFormat="1" ht="14.25" customHeight="1" outlineLevel="2">
      <c r="A43" s="9">
        <v>3</v>
      </c>
      <c r="B43" s="10">
        <v>2.2000000000000002</v>
      </c>
      <c r="C43" s="11">
        <v>43598</v>
      </c>
      <c r="D43" s="11">
        <v>43767</v>
      </c>
      <c r="E43" s="11">
        <v>43768</v>
      </c>
      <c r="F43" s="11">
        <v>51269</v>
      </c>
      <c r="G43" s="12">
        <v>375000000</v>
      </c>
      <c r="H43" s="12">
        <v>1100000000</v>
      </c>
      <c r="I43" s="13">
        <v>550000000</v>
      </c>
      <c r="J43" s="12">
        <v>150000000</v>
      </c>
      <c r="K43" s="15">
        <v>97.3</v>
      </c>
      <c r="L43" s="16">
        <v>1.02</v>
      </c>
      <c r="M43" s="15">
        <v>2.43893</v>
      </c>
      <c r="N43" s="54">
        <v>0</v>
      </c>
      <c r="O43" s="17">
        <v>0</v>
      </c>
      <c r="P43" s="18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</row>
    <row r="44" spans="1:67" s="20" customFormat="1" ht="14.25" customHeight="1" outlineLevel="2">
      <c r="A44" s="9">
        <v>3</v>
      </c>
      <c r="B44" s="10">
        <v>2.2000000000000002</v>
      </c>
      <c r="C44" s="11">
        <v>43598</v>
      </c>
      <c r="D44" s="11">
        <v>43816</v>
      </c>
      <c r="E44" s="11">
        <v>43817</v>
      </c>
      <c r="F44" s="11">
        <v>51269</v>
      </c>
      <c r="G44" s="12">
        <v>375000000</v>
      </c>
      <c r="H44" s="12">
        <v>850000000</v>
      </c>
      <c r="I44" s="13">
        <v>750000000</v>
      </c>
      <c r="J44" s="12">
        <v>0</v>
      </c>
      <c r="K44" s="15">
        <v>96.36</v>
      </c>
      <c r="L44" s="16">
        <v>0.21</v>
      </c>
      <c r="M44" s="15">
        <v>2.44922</v>
      </c>
      <c r="N44" s="54">
        <v>0</v>
      </c>
      <c r="O44" s="17">
        <v>0</v>
      </c>
      <c r="P44" s="18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</row>
    <row r="45" spans="1:67" s="20" customFormat="1" ht="14.25" customHeight="1" outlineLevel="2">
      <c r="A45" s="9">
        <v>3</v>
      </c>
      <c r="B45" s="10">
        <v>2.2000000000000002</v>
      </c>
      <c r="C45" s="11">
        <v>43598</v>
      </c>
      <c r="D45" s="11">
        <v>43854</v>
      </c>
      <c r="E45" s="11">
        <v>43857</v>
      </c>
      <c r="F45" s="11">
        <v>51269</v>
      </c>
      <c r="G45" s="12">
        <v>3350000000</v>
      </c>
      <c r="H45" s="12">
        <v>11326000000</v>
      </c>
      <c r="I45" s="13">
        <v>5460000000</v>
      </c>
      <c r="J45" s="12">
        <v>5160000000</v>
      </c>
      <c r="K45" s="15">
        <v>94.77</v>
      </c>
      <c r="L45" s="16">
        <v>0.45</v>
      </c>
      <c r="M45" s="15">
        <v>2.5741000000000001</v>
      </c>
      <c r="N45" s="54">
        <v>300000000</v>
      </c>
      <c r="O45" s="17">
        <v>0</v>
      </c>
      <c r="P45" s="18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</row>
    <row r="46" spans="1:67" s="20" customFormat="1" ht="14.25" customHeight="1" outlineLevel="2">
      <c r="A46" s="9">
        <v>3</v>
      </c>
      <c r="B46" s="10">
        <v>2.2000000000000002</v>
      </c>
      <c r="C46" s="11">
        <v>43598</v>
      </c>
      <c r="D46" s="11">
        <v>43887</v>
      </c>
      <c r="E46" s="11">
        <v>43888</v>
      </c>
      <c r="F46" s="11">
        <v>51269</v>
      </c>
      <c r="G46" s="12">
        <v>650000000</v>
      </c>
      <c r="H46" s="12">
        <v>1690000000</v>
      </c>
      <c r="I46" s="13">
        <v>1060000000</v>
      </c>
      <c r="J46" s="12">
        <v>150000000</v>
      </c>
      <c r="K46" s="15">
        <v>96.82</v>
      </c>
      <c r="L46" s="16">
        <v>0.64066000000000001</v>
      </c>
      <c r="M46" s="15">
        <v>2.4490400000000001</v>
      </c>
      <c r="N46" s="54">
        <v>0</v>
      </c>
      <c r="O46" s="17">
        <v>0</v>
      </c>
      <c r="P46" s="18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</row>
    <row r="47" spans="1:67" s="20" customFormat="1" ht="14.25" customHeight="1" outlineLevel="2">
      <c r="A47" s="9">
        <v>3</v>
      </c>
      <c r="B47" s="10">
        <v>2.2000000000000002</v>
      </c>
      <c r="C47" s="11">
        <v>43598</v>
      </c>
      <c r="D47" s="11">
        <v>43963</v>
      </c>
      <c r="E47" s="11">
        <v>43964</v>
      </c>
      <c r="F47" s="11">
        <v>51269</v>
      </c>
      <c r="G47" s="12">
        <v>650000000</v>
      </c>
      <c r="H47" s="12">
        <v>2200000000</v>
      </c>
      <c r="I47" s="13">
        <v>1140000000</v>
      </c>
      <c r="J47" s="12">
        <v>0</v>
      </c>
      <c r="K47" s="15">
        <v>89.7</v>
      </c>
      <c r="L47" s="16">
        <v>0</v>
      </c>
      <c r="M47" s="15">
        <v>2.90788</v>
      </c>
      <c r="N47" s="54">
        <v>0</v>
      </c>
      <c r="O47" s="17">
        <v>0</v>
      </c>
      <c r="P47" s="18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</row>
    <row r="48" spans="1:67" s="20" customFormat="1" ht="14.25" customHeight="1" outlineLevel="2">
      <c r="A48" s="9">
        <v>3</v>
      </c>
      <c r="B48" s="10">
        <v>2.2000000000000002</v>
      </c>
      <c r="C48" s="11">
        <v>43598</v>
      </c>
      <c r="D48" s="11">
        <v>44005</v>
      </c>
      <c r="E48" s="11">
        <v>44006</v>
      </c>
      <c r="F48" s="11">
        <v>51269</v>
      </c>
      <c r="G48" s="12">
        <v>650000000</v>
      </c>
      <c r="H48" s="12">
        <v>1841850000</v>
      </c>
      <c r="I48" s="13">
        <v>1163400000</v>
      </c>
      <c r="J48" s="12">
        <v>600000000</v>
      </c>
      <c r="K48" s="15">
        <v>89.76</v>
      </c>
      <c r="L48" s="16">
        <v>0.25108999999999998</v>
      </c>
      <c r="M48" s="15">
        <v>2.9254899999999999</v>
      </c>
      <c r="N48" s="54">
        <v>0</v>
      </c>
      <c r="O48" s="17">
        <v>0</v>
      </c>
      <c r="P48" s="18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</row>
    <row r="49" spans="1:67" s="20" customFormat="1" ht="14.25" customHeight="1" outlineLevel="2">
      <c r="A49" s="9">
        <v>3</v>
      </c>
      <c r="B49" s="10">
        <v>2.2000000000000002</v>
      </c>
      <c r="C49" s="11">
        <v>43598</v>
      </c>
      <c r="D49" s="11">
        <v>44033</v>
      </c>
      <c r="E49" s="11">
        <v>44034</v>
      </c>
      <c r="F49" s="11">
        <v>51269</v>
      </c>
      <c r="G49" s="12">
        <v>850000000</v>
      </c>
      <c r="H49" s="12">
        <v>3020000000</v>
      </c>
      <c r="I49" s="13">
        <v>1700000000</v>
      </c>
      <c r="J49" s="12">
        <v>0</v>
      </c>
      <c r="K49" s="15">
        <v>91.38</v>
      </c>
      <c r="L49" s="16">
        <v>0.41848000000000002</v>
      </c>
      <c r="M49" s="15">
        <v>2.8211400000000002</v>
      </c>
      <c r="N49" s="54">
        <v>0</v>
      </c>
      <c r="O49" s="17">
        <v>0.8</v>
      </c>
      <c r="P49" s="18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</row>
    <row r="50" spans="1:67" s="20" customFormat="1" ht="14.25" customHeight="1" outlineLevel="2">
      <c r="A50" s="9">
        <v>3</v>
      </c>
      <c r="B50" s="10">
        <v>2.2000000000000002</v>
      </c>
      <c r="C50" s="11">
        <v>43598</v>
      </c>
      <c r="D50" s="11">
        <v>44096</v>
      </c>
      <c r="E50" s="11">
        <v>44097</v>
      </c>
      <c r="F50" s="11">
        <v>51269</v>
      </c>
      <c r="G50" s="12">
        <v>850000000</v>
      </c>
      <c r="H50" s="12">
        <v>3100000000</v>
      </c>
      <c r="I50" s="13">
        <v>1700000000</v>
      </c>
      <c r="J50" s="12">
        <v>0</v>
      </c>
      <c r="K50" s="15">
        <v>102.32</v>
      </c>
      <c r="L50" s="16">
        <v>0.79510999999999998</v>
      </c>
      <c r="M50" s="15">
        <v>2.0995900000000001</v>
      </c>
      <c r="N50" s="54">
        <v>0</v>
      </c>
      <c r="O50" s="17">
        <v>0.87060000000000004</v>
      </c>
      <c r="P50" s="18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</row>
    <row r="51" spans="1:67" s="20" customFormat="1" ht="14.25" customHeight="1" outlineLevel="2">
      <c r="A51" s="9">
        <v>3</v>
      </c>
      <c r="B51" s="10">
        <v>2.2000000000000002</v>
      </c>
      <c r="C51" s="11">
        <v>43598</v>
      </c>
      <c r="D51" s="11">
        <v>44152</v>
      </c>
      <c r="E51" s="11">
        <v>44153</v>
      </c>
      <c r="F51" s="11">
        <v>51269</v>
      </c>
      <c r="G51" s="12">
        <v>850000000</v>
      </c>
      <c r="H51" s="12">
        <v>2758000000</v>
      </c>
      <c r="I51" s="13">
        <v>1700000000</v>
      </c>
      <c r="J51" s="12">
        <v>0</v>
      </c>
      <c r="K51" s="15">
        <v>102.17</v>
      </c>
      <c r="L51" s="16">
        <v>3.039E-2</v>
      </c>
      <c r="M51" s="15">
        <v>2.0593300000000001</v>
      </c>
      <c r="N51" s="54">
        <v>0</v>
      </c>
      <c r="O51" s="17">
        <v>0.625</v>
      </c>
      <c r="P51" s="18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</row>
    <row r="52" spans="1:67" s="20" customFormat="1" ht="14.25" customHeight="1" outlineLevel="2">
      <c r="A52" s="9">
        <v>3</v>
      </c>
      <c r="B52" s="10">
        <v>2.2000000000000002</v>
      </c>
      <c r="C52" s="11">
        <v>43598</v>
      </c>
      <c r="D52" s="11">
        <v>44244</v>
      </c>
      <c r="E52" s="11">
        <v>44245</v>
      </c>
      <c r="F52" s="11">
        <v>51269</v>
      </c>
      <c r="G52" s="12">
        <v>750000000</v>
      </c>
      <c r="H52" s="12">
        <v>2915000000</v>
      </c>
      <c r="I52" s="13">
        <v>1500000000</v>
      </c>
      <c r="J52" s="12">
        <v>0</v>
      </c>
      <c r="K52" s="65">
        <v>105.33</v>
      </c>
      <c r="L52" s="16">
        <v>0.58950000000000002</v>
      </c>
      <c r="M52" s="15">
        <v>1.8901399999999999</v>
      </c>
      <c r="N52" s="54">
        <v>83134300</v>
      </c>
      <c r="O52" s="17">
        <v>8.9599999999999999E-2</v>
      </c>
      <c r="P52" s="18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</row>
    <row r="53" spans="1:67" s="20" customFormat="1" ht="14.25" customHeight="1" outlineLevel="2">
      <c r="A53" s="9">
        <v>3</v>
      </c>
      <c r="B53" s="10">
        <v>2.2000000000000002</v>
      </c>
      <c r="C53" s="11">
        <v>43598</v>
      </c>
      <c r="D53" s="11">
        <v>44306</v>
      </c>
      <c r="E53" s="11">
        <v>44307</v>
      </c>
      <c r="F53" s="11">
        <v>51269</v>
      </c>
      <c r="G53" s="12">
        <v>750000000</v>
      </c>
      <c r="H53" s="12">
        <v>2750000000</v>
      </c>
      <c r="I53" s="13">
        <v>1500000000</v>
      </c>
      <c r="J53" s="12">
        <v>450000000</v>
      </c>
      <c r="K53" s="65">
        <v>106.79</v>
      </c>
      <c r="L53" s="16">
        <v>0.96630000000000005</v>
      </c>
      <c r="M53" s="15">
        <v>1.8188500000000001</v>
      </c>
      <c r="N53" s="54">
        <v>0</v>
      </c>
      <c r="O53" s="17">
        <v>0.4</v>
      </c>
      <c r="P53" s="18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</row>
    <row r="54" spans="1:67" s="20" customFormat="1" ht="14.25" customHeight="1" outlineLevel="2">
      <c r="A54" s="91">
        <v>3</v>
      </c>
      <c r="B54" s="113">
        <v>2.2000000000000002</v>
      </c>
      <c r="C54" s="93">
        <v>43598</v>
      </c>
      <c r="D54" s="93">
        <v>44369</v>
      </c>
      <c r="E54" s="93">
        <v>44370</v>
      </c>
      <c r="F54" s="93">
        <v>51269</v>
      </c>
      <c r="G54" s="94">
        <v>750000000</v>
      </c>
      <c r="H54" s="94">
        <v>2538000000</v>
      </c>
      <c r="I54" s="95">
        <v>1500000000</v>
      </c>
      <c r="J54" s="94">
        <v>0</v>
      </c>
      <c r="K54" s="114">
        <v>106.48</v>
      </c>
      <c r="L54" s="97">
        <v>0.24510999999999999</v>
      </c>
      <c r="M54" s="96">
        <v>1.78979</v>
      </c>
      <c r="N54" s="115">
        <v>0</v>
      </c>
      <c r="O54" s="98">
        <v>0.41333333333333333</v>
      </c>
      <c r="P54" s="18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</row>
    <row r="55" spans="1:67" s="78" customFormat="1" ht="14.25" customHeight="1" outlineLevel="2">
      <c r="A55" s="99">
        <v>3</v>
      </c>
      <c r="B55" s="116">
        <v>2.2000000000000002</v>
      </c>
      <c r="C55" s="70">
        <v>43598</v>
      </c>
      <c r="D55" s="70">
        <v>44950</v>
      </c>
      <c r="E55" s="70">
        <v>44951</v>
      </c>
      <c r="F55" s="70">
        <v>51269</v>
      </c>
      <c r="G55" s="71">
        <v>1100000000</v>
      </c>
      <c r="H55" s="71">
        <v>3539000000</v>
      </c>
      <c r="I55" s="72">
        <v>2156600000</v>
      </c>
      <c r="J55" s="110" t="s">
        <v>19</v>
      </c>
      <c r="K55" s="65">
        <v>101.12</v>
      </c>
      <c r="L55" s="74">
        <v>0.44</v>
      </c>
      <c r="M55" s="73">
        <v>2.15</v>
      </c>
      <c r="N55" s="88">
        <v>0</v>
      </c>
      <c r="O55" s="75">
        <v>0</v>
      </c>
      <c r="P55" s="76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</row>
    <row r="56" spans="1:67" s="78" customFormat="1" ht="14.25" customHeight="1" outlineLevel="2">
      <c r="A56" s="99">
        <v>3</v>
      </c>
      <c r="B56" s="116">
        <v>2.2000000000000002</v>
      </c>
      <c r="C56" s="70">
        <v>43598</v>
      </c>
      <c r="D56" s="70">
        <v>44966</v>
      </c>
      <c r="E56" s="70">
        <v>44970</v>
      </c>
      <c r="F56" s="70">
        <v>51269</v>
      </c>
      <c r="G56" s="71">
        <v>4100000000</v>
      </c>
      <c r="H56" s="71">
        <v>11100000000</v>
      </c>
      <c r="I56" s="72">
        <v>8200000000</v>
      </c>
      <c r="J56" s="110">
        <f>+K65+L65</f>
        <v>0</v>
      </c>
      <c r="K56" s="65">
        <v>101.78</v>
      </c>
      <c r="L56" s="74">
        <v>0.56000000000000005</v>
      </c>
      <c r="M56" s="73">
        <v>2.11</v>
      </c>
      <c r="N56" s="88">
        <v>940000000</v>
      </c>
      <c r="O56" s="75">
        <v>0.84</v>
      </c>
      <c r="P56" s="76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</row>
    <row r="57" spans="1:67" s="78" customFormat="1" ht="14.25" customHeight="1" outlineLevel="2">
      <c r="A57" s="99">
        <v>3</v>
      </c>
      <c r="B57" s="116">
        <v>2.2000000000000002</v>
      </c>
      <c r="C57" s="70">
        <v>43598</v>
      </c>
      <c r="D57" s="70">
        <v>45006</v>
      </c>
      <c r="E57" s="70">
        <v>45007</v>
      </c>
      <c r="F57" s="70">
        <v>51269</v>
      </c>
      <c r="G57" s="71">
        <v>1100000000</v>
      </c>
      <c r="H57" s="71">
        <v>1300000000</v>
      </c>
      <c r="I57" s="72">
        <v>1100000000</v>
      </c>
      <c r="J57" s="110" t="s">
        <v>19</v>
      </c>
      <c r="K57" s="65">
        <v>101.87</v>
      </c>
      <c r="L57" s="74">
        <v>0.78</v>
      </c>
      <c r="M57" s="73">
        <v>2.12</v>
      </c>
      <c r="N57" s="88">
        <v>0</v>
      </c>
      <c r="O57" s="75">
        <v>0</v>
      </c>
      <c r="P57" s="76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</row>
    <row r="58" spans="1:67" s="78" customFormat="1" ht="14.25" customHeight="1" outlineLevel="2">
      <c r="A58" s="99">
        <v>3</v>
      </c>
      <c r="B58" s="116">
        <v>2.2000000000000002</v>
      </c>
      <c r="C58" s="70">
        <v>43598</v>
      </c>
      <c r="D58" s="70">
        <v>45062</v>
      </c>
      <c r="E58" s="70">
        <v>45063</v>
      </c>
      <c r="F58" s="70">
        <v>51269</v>
      </c>
      <c r="G58" s="71">
        <v>1100000000</v>
      </c>
      <c r="H58" s="71">
        <v>2566690000</v>
      </c>
      <c r="I58" s="72">
        <v>2200000000</v>
      </c>
      <c r="J58" s="110">
        <v>1610310000</v>
      </c>
      <c r="K58" s="65">
        <v>99.88</v>
      </c>
      <c r="L58" s="74">
        <v>0.02</v>
      </c>
      <c r="M58" s="73">
        <v>2.21</v>
      </c>
      <c r="N58" s="88">
        <v>0</v>
      </c>
      <c r="O58" s="75">
        <v>0</v>
      </c>
      <c r="P58" s="76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</row>
    <row r="59" spans="1:67" s="78" customFormat="1" ht="14.25" customHeight="1" outlineLevel="2">
      <c r="A59" s="99">
        <v>3</v>
      </c>
      <c r="B59" s="116">
        <v>2.2000000000000002</v>
      </c>
      <c r="C59" s="70">
        <v>43598</v>
      </c>
      <c r="D59" s="70">
        <v>45160</v>
      </c>
      <c r="E59" s="70">
        <v>45161</v>
      </c>
      <c r="F59" s="70">
        <v>51269</v>
      </c>
      <c r="G59" s="71">
        <v>1200000000</v>
      </c>
      <c r="H59" s="71">
        <v>2380000000</v>
      </c>
      <c r="I59" s="72">
        <v>2080000000</v>
      </c>
      <c r="J59" s="110">
        <v>900000000</v>
      </c>
      <c r="K59" s="65">
        <v>101.27</v>
      </c>
      <c r="L59" s="74">
        <v>0.61</v>
      </c>
      <c r="M59" s="73">
        <v>2.15</v>
      </c>
      <c r="N59" s="88">
        <v>0</v>
      </c>
      <c r="O59" s="75">
        <v>0</v>
      </c>
      <c r="P59" s="76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</row>
    <row r="60" spans="1:67" s="78" customFormat="1" ht="14.25" customHeight="1" outlineLevel="2">
      <c r="A60" s="99">
        <v>3</v>
      </c>
      <c r="B60" s="116">
        <v>2.2000000000000002</v>
      </c>
      <c r="C60" s="70">
        <v>43598</v>
      </c>
      <c r="D60" s="70">
        <v>45223</v>
      </c>
      <c r="E60" s="70">
        <v>45224</v>
      </c>
      <c r="F60" s="70">
        <v>51269</v>
      </c>
      <c r="G60" s="71">
        <v>1400000000</v>
      </c>
      <c r="H60" s="71">
        <v>1805000000</v>
      </c>
      <c r="I60" s="72">
        <v>1500000000</v>
      </c>
      <c r="J60" s="110">
        <v>700000000</v>
      </c>
      <c r="K60" s="65">
        <v>100.89</v>
      </c>
      <c r="L60" s="74">
        <v>0.99</v>
      </c>
      <c r="M60" s="73">
        <v>2.21</v>
      </c>
      <c r="N60" s="88">
        <v>0</v>
      </c>
      <c r="O60" s="75">
        <v>0</v>
      </c>
      <c r="P60" s="76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</row>
    <row r="61" spans="1:67" s="78" customFormat="1" ht="14.25" customHeight="1" outlineLevel="2">
      <c r="A61" s="99">
        <v>3</v>
      </c>
      <c r="B61" s="116">
        <v>2.2000000000000002</v>
      </c>
      <c r="C61" s="70">
        <v>43598</v>
      </c>
      <c r="D61" s="70">
        <v>45279</v>
      </c>
      <c r="E61" s="70">
        <v>45280</v>
      </c>
      <c r="F61" s="70">
        <v>51269</v>
      </c>
      <c r="G61" s="71">
        <v>1200000000</v>
      </c>
      <c r="H61" s="71">
        <v>2126000000</v>
      </c>
      <c r="I61" s="72">
        <v>1071000000</v>
      </c>
      <c r="J61" s="110" t="s">
        <v>19</v>
      </c>
      <c r="K61" s="65">
        <v>100.75</v>
      </c>
      <c r="L61" s="74">
        <v>0.22</v>
      </c>
      <c r="M61" s="73">
        <v>2.16</v>
      </c>
      <c r="N61" s="88">
        <v>470000000</v>
      </c>
      <c r="O61" s="75">
        <v>0</v>
      </c>
      <c r="P61" s="76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</row>
    <row r="62" spans="1:67" s="78" customFormat="1" ht="14.25" customHeight="1" outlineLevel="2">
      <c r="A62" s="99">
        <v>3</v>
      </c>
      <c r="B62" s="116">
        <v>2.2000000000000002</v>
      </c>
      <c r="C62" s="70">
        <v>43598</v>
      </c>
      <c r="D62" s="70">
        <v>45489</v>
      </c>
      <c r="E62" s="70">
        <v>45521</v>
      </c>
      <c r="F62" s="70">
        <v>51269</v>
      </c>
      <c r="G62" s="71">
        <v>850000000</v>
      </c>
      <c r="H62" s="71">
        <v>2270000000</v>
      </c>
      <c r="I62" s="72">
        <v>1700000000</v>
      </c>
      <c r="J62" s="110">
        <v>1670000000</v>
      </c>
      <c r="K62" s="65">
        <v>101.14</v>
      </c>
      <c r="L62" s="74">
        <v>0.39</v>
      </c>
      <c r="M62" s="73">
        <v>2.14</v>
      </c>
      <c r="N62" s="88">
        <v>30000000</v>
      </c>
      <c r="O62" s="75">
        <v>0</v>
      </c>
      <c r="P62" s="76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</row>
    <row r="63" spans="1:67" s="78" customFormat="1" ht="14.25" customHeight="1" outlineLevel="2">
      <c r="A63" s="99">
        <v>3</v>
      </c>
      <c r="B63" s="116">
        <v>2.2000000000000002</v>
      </c>
      <c r="C63" s="70">
        <v>43598</v>
      </c>
      <c r="D63" s="70">
        <v>45489</v>
      </c>
      <c r="E63" s="70">
        <v>45546</v>
      </c>
      <c r="F63" s="70">
        <v>51269</v>
      </c>
      <c r="G63" s="71">
        <v>850000000</v>
      </c>
      <c r="H63" s="71">
        <v>2033000000</v>
      </c>
      <c r="I63" s="72">
        <v>1700000000</v>
      </c>
      <c r="J63" s="110">
        <v>1640000000</v>
      </c>
      <c r="K63" s="65">
        <v>100.83</v>
      </c>
      <c r="L63" s="74">
        <v>0.72</v>
      </c>
      <c r="M63" s="73">
        <v>2.19</v>
      </c>
      <c r="N63" s="88">
        <v>0</v>
      </c>
      <c r="O63" s="75">
        <v>0.2</v>
      </c>
      <c r="P63" s="76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</row>
    <row r="64" spans="1:67" s="78" customFormat="1" ht="14.25" customHeight="1" outlineLevel="2">
      <c r="A64" s="99">
        <v>3</v>
      </c>
      <c r="B64" s="116">
        <v>2.2000000000000002</v>
      </c>
      <c r="C64" s="70">
        <v>43598</v>
      </c>
      <c r="D64" s="37">
        <v>45602</v>
      </c>
      <c r="E64" s="37">
        <f>D64+1</f>
        <v>45603</v>
      </c>
      <c r="F64" s="70">
        <v>51269</v>
      </c>
      <c r="G64" s="71">
        <v>850000000</v>
      </c>
      <c r="H64" s="71">
        <v>2020000000</v>
      </c>
      <c r="I64" s="72">
        <v>40000000</v>
      </c>
      <c r="J64" s="110">
        <v>0</v>
      </c>
      <c r="K64" s="65">
        <v>102.56</v>
      </c>
      <c r="L64" s="74">
        <v>1.06</v>
      </c>
      <c r="M64" s="73">
        <v>2.08</v>
      </c>
      <c r="N64" s="88">
        <v>0</v>
      </c>
      <c r="O64" s="75">
        <v>0</v>
      </c>
      <c r="P64" s="76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</row>
    <row r="65" spans="1:67" s="19" customFormat="1" ht="14.25" customHeight="1" outlineLevel="1">
      <c r="A65" s="43" t="s">
        <v>36</v>
      </c>
      <c r="B65" s="44"/>
      <c r="C65" s="45"/>
      <c r="D65" s="45"/>
      <c r="E65" s="45"/>
      <c r="F65" s="45"/>
      <c r="G65" s="45"/>
      <c r="H65" s="45"/>
      <c r="I65" s="46">
        <f>SUM(I41:I64)</f>
        <v>43458500000</v>
      </c>
      <c r="J65" s="46"/>
      <c r="K65" s="47"/>
      <c r="L65" s="48"/>
      <c r="M65" s="47"/>
      <c r="N65" s="46"/>
      <c r="O65" s="46"/>
      <c r="P65" s="18"/>
    </row>
    <row r="66" spans="1:67" s="20" customFormat="1" ht="14.25" customHeight="1" outlineLevel="2">
      <c r="A66" s="9">
        <v>4</v>
      </c>
      <c r="B66" s="10">
        <v>2.4500000000000002</v>
      </c>
      <c r="C66" s="11">
        <v>43857</v>
      </c>
      <c r="D66" s="11">
        <v>43853</v>
      </c>
      <c r="E66" s="11">
        <v>43857</v>
      </c>
      <c r="F66" s="11">
        <v>50067</v>
      </c>
      <c r="G66" s="12">
        <v>5000000000</v>
      </c>
      <c r="H66" s="12">
        <v>12375000000</v>
      </c>
      <c r="I66" s="13">
        <v>6493000000</v>
      </c>
      <c r="J66" s="12">
        <v>4497000000</v>
      </c>
      <c r="K66" s="15">
        <v>98.76</v>
      </c>
      <c r="L66" s="16">
        <v>0</v>
      </c>
      <c r="M66" s="15">
        <v>2.54305</v>
      </c>
      <c r="N66" s="54">
        <v>0</v>
      </c>
      <c r="O66" s="17">
        <v>0</v>
      </c>
      <c r="P66" s="18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</row>
    <row r="67" spans="1:67" s="20" customFormat="1" ht="14.25" customHeight="1" outlineLevel="2">
      <c r="A67" s="9">
        <v>4</v>
      </c>
      <c r="B67" s="10">
        <v>2.4500000000000002</v>
      </c>
      <c r="C67" s="11">
        <v>43857</v>
      </c>
      <c r="D67" s="11">
        <v>44061</v>
      </c>
      <c r="E67" s="11">
        <v>44062</v>
      </c>
      <c r="F67" s="11">
        <v>50067</v>
      </c>
      <c r="G67" s="12">
        <v>500000000</v>
      </c>
      <c r="H67" s="12">
        <v>2340000000</v>
      </c>
      <c r="I67" s="13">
        <v>450000000</v>
      </c>
      <c r="J67" s="12">
        <v>0</v>
      </c>
      <c r="K67" s="15">
        <v>100.21</v>
      </c>
      <c r="L67" s="16">
        <v>0.15312999999999999</v>
      </c>
      <c r="M67" s="15">
        <v>2.4434999999999998</v>
      </c>
      <c r="N67" s="54">
        <v>0</v>
      </c>
      <c r="O67" s="17">
        <v>0</v>
      </c>
      <c r="P67" s="18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</row>
    <row r="68" spans="1:67" s="20" customFormat="1" ht="14.25" customHeight="1" outlineLevel="2">
      <c r="A68" s="9">
        <v>4</v>
      </c>
      <c r="B68" s="10">
        <v>2.4500000000000002</v>
      </c>
      <c r="C68" s="11">
        <v>43857</v>
      </c>
      <c r="D68" s="11">
        <v>44124</v>
      </c>
      <c r="E68" s="11">
        <v>44125</v>
      </c>
      <c r="F68" s="11">
        <v>50067</v>
      </c>
      <c r="G68" s="12">
        <v>750000000</v>
      </c>
      <c r="H68" s="12">
        <v>2226650000</v>
      </c>
      <c r="I68" s="13">
        <v>1500000000</v>
      </c>
      <c r="J68" s="12">
        <v>0</v>
      </c>
      <c r="K68" s="15">
        <v>106.17</v>
      </c>
      <c r="L68" s="16">
        <v>0.57255</v>
      </c>
      <c r="M68" s="15">
        <v>2.0203000000000002</v>
      </c>
      <c r="N68" s="54">
        <v>0</v>
      </c>
      <c r="O68" s="17">
        <v>0.4</v>
      </c>
      <c r="P68" s="18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</row>
    <row r="69" spans="1:67" s="20" customFormat="1" ht="14.25" customHeight="1" outlineLevel="2">
      <c r="A69" s="9">
        <v>4</v>
      </c>
      <c r="B69" s="10">
        <v>2.4500000000000002</v>
      </c>
      <c r="C69" s="11">
        <v>43857</v>
      </c>
      <c r="D69" s="11">
        <v>44180</v>
      </c>
      <c r="E69" s="11">
        <v>44181</v>
      </c>
      <c r="F69" s="11">
        <v>50067</v>
      </c>
      <c r="G69" s="12">
        <v>750000000</v>
      </c>
      <c r="H69" s="12">
        <v>2360000000</v>
      </c>
      <c r="I69" s="13">
        <v>1500000000</v>
      </c>
      <c r="J69" s="12">
        <v>0</v>
      </c>
      <c r="K69" s="15">
        <v>106.11</v>
      </c>
      <c r="L69" s="16">
        <v>0.94538</v>
      </c>
      <c r="M69" s="15">
        <v>2.0493600000000001</v>
      </c>
      <c r="N69" s="54">
        <v>295500000</v>
      </c>
      <c r="O69" s="17">
        <v>0.31091739310917393</v>
      </c>
      <c r="P69" s="18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</row>
    <row r="70" spans="1:67" s="20" customFormat="1" ht="14.25" customHeight="1" outlineLevel="2">
      <c r="A70" s="9">
        <v>4</v>
      </c>
      <c r="B70" s="10">
        <v>2.4500000000000002</v>
      </c>
      <c r="C70" s="11">
        <v>43857</v>
      </c>
      <c r="D70" s="11">
        <v>44222</v>
      </c>
      <c r="E70" s="11">
        <v>44223</v>
      </c>
      <c r="F70" s="11">
        <v>50067</v>
      </c>
      <c r="G70" s="12">
        <v>1000000000</v>
      </c>
      <c r="H70" s="12">
        <v>4310000000</v>
      </c>
      <c r="I70" s="13">
        <v>1695000000</v>
      </c>
      <c r="J70" s="12">
        <v>0</v>
      </c>
      <c r="K70" s="15">
        <v>106.47</v>
      </c>
      <c r="L70" s="16">
        <v>0</v>
      </c>
      <c r="M70" s="15">
        <v>1.9492</v>
      </c>
      <c r="N70" s="54">
        <v>0</v>
      </c>
      <c r="O70" s="17">
        <v>0</v>
      </c>
      <c r="P70" s="18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</row>
    <row r="71" spans="1:67" s="20" customFormat="1" ht="14.25" customHeight="1" outlineLevel="2">
      <c r="A71" s="9">
        <v>4</v>
      </c>
      <c r="B71" s="10">
        <v>2.4500000000000002</v>
      </c>
      <c r="C71" s="11">
        <v>43857</v>
      </c>
      <c r="D71" s="11">
        <v>44278</v>
      </c>
      <c r="E71" s="11">
        <v>44279</v>
      </c>
      <c r="F71" s="11">
        <v>50067</v>
      </c>
      <c r="G71" s="12">
        <v>1000000000</v>
      </c>
      <c r="H71" s="12">
        <v>4238640000</v>
      </c>
      <c r="I71" s="13">
        <v>2000000000</v>
      </c>
      <c r="J71" s="12">
        <v>0</v>
      </c>
      <c r="K71" s="15">
        <v>108.53999999999999</v>
      </c>
      <c r="L71" s="16">
        <v>0.37901000000000001</v>
      </c>
      <c r="M71" s="15">
        <v>1.8186599999999999</v>
      </c>
      <c r="N71" s="54">
        <v>0</v>
      </c>
      <c r="O71" s="17">
        <v>0.4</v>
      </c>
      <c r="P71" s="18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</row>
    <row r="72" spans="1:67" s="20" customFormat="1" ht="14.25" customHeight="1" outlineLevel="2">
      <c r="A72" s="9">
        <v>4</v>
      </c>
      <c r="B72" s="10">
        <v>2.4500000000000002</v>
      </c>
      <c r="C72" s="11">
        <v>43857</v>
      </c>
      <c r="D72" s="11">
        <v>44341</v>
      </c>
      <c r="E72" s="11">
        <v>44342</v>
      </c>
      <c r="F72" s="11">
        <v>50067</v>
      </c>
      <c r="G72" s="12">
        <v>1450000000</v>
      </c>
      <c r="H72" s="12">
        <v>4250000000</v>
      </c>
      <c r="I72" s="13">
        <v>2890000000</v>
      </c>
      <c r="J72" s="12">
        <v>0</v>
      </c>
      <c r="K72" s="15">
        <v>108.21</v>
      </c>
      <c r="L72" s="16">
        <v>0.80539000000000005</v>
      </c>
      <c r="M72" s="15">
        <v>1.8688</v>
      </c>
      <c r="N72" s="54">
        <v>0</v>
      </c>
      <c r="O72" s="17">
        <v>0</v>
      </c>
      <c r="P72" s="18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</row>
    <row r="73" spans="1:67" s="20" customFormat="1" ht="14.25" customHeight="1" outlineLevel="2">
      <c r="A73" s="66">
        <v>4</v>
      </c>
      <c r="B73" s="10">
        <v>2.4500000000000002</v>
      </c>
      <c r="C73" s="11">
        <v>43857</v>
      </c>
      <c r="D73" s="11">
        <v>44404</v>
      </c>
      <c r="E73" s="11">
        <v>44405</v>
      </c>
      <c r="F73" s="11">
        <v>50067</v>
      </c>
      <c r="G73" s="12">
        <v>1150000000</v>
      </c>
      <c r="H73" s="12">
        <v>3613000000</v>
      </c>
      <c r="I73" s="13">
        <v>2300000000</v>
      </c>
      <c r="J73" s="12">
        <v>0</v>
      </c>
      <c r="K73" s="15">
        <v>108.54</v>
      </c>
      <c r="L73" s="16">
        <v>6.6600000000000001E-3</v>
      </c>
      <c r="M73" s="15">
        <v>1.78</v>
      </c>
      <c r="N73" s="54">
        <v>0</v>
      </c>
      <c r="O73" s="17">
        <v>0.8623188405797102</v>
      </c>
      <c r="P73" s="18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</row>
    <row r="74" spans="1:67" s="20" customFormat="1" ht="14.25" customHeight="1" outlineLevel="2">
      <c r="A74" s="9">
        <v>4</v>
      </c>
      <c r="B74" s="10">
        <v>2.4500000000000002</v>
      </c>
      <c r="C74" s="11">
        <v>43857</v>
      </c>
      <c r="D74" s="11">
        <v>44467</v>
      </c>
      <c r="E74" s="11">
        <v>44468</v>
      </c>
      <c r="F74" s="11">
        <v>50067</v>
      </c>
      <c r="G74" s="12">
        <v>1150000000</v>
      </c>
      <c r="H74" s="12">
        <v>4300000000</v>
      </c>
      <c r="I74" s="13">
        <v>2300000000</v>
      </c>
      <c r="J74" s="12">
        <v>600000000</v>
      </c>
      <c r="K74" s="15">
        <v>109.24000000000001</v>
      </c>
      <c r="L74" s="16">
        <v>0.42609000000000002</v>
      </c>
      <c r="M74" s="15">
        <v>1.7499199999999999</v>
      </c>
      <c r="N74" s="54">
        <v>0</v>
      </c>
      <c r="O74" s="17">
        <v>0.30434782608695654</v>
      </c>
      <c r="P74" s="18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</row>
    <row r="75" spans="1:67" s="78" customFormat="1" ht="14.25" customHeight="1" outlineLevel="2">
      <c r="A75" s="66">
        <v>4</v>
      </c>
      <c r="B75" s="69">
        <v>2.4500000000000002</v>
      </c>
      <c r="C75" s="70">
        <v>43857</v>
      </c>
      <c r="D75" s="70">
        <v>44530</v>
      </c>
      <c r="E75" s="70">
        <v>44531</v>
      </c>
      <c r="F75" s="70">
        <v>50067</v>
      </c>
      <c r="G75" s="71">
        <v>1380000000</v>
      </c>
      <c r="H75" s="71">
        <v>3626000000</v>
      </c>
      <c r="I75" s="72">
        <v>2754000000</v>
      </c>
      <c r="J75" s="71">
        <v>700000000</v>
      </c>
      <c r="K75" s="73">
        <v>109.03999999999999</v>
      </c>
      <c r="L75" s="74">
        <v>0.84552000000000005</v>
      </c>
      <c r="M75" s="73">
        <v>1.7904100000000001</v>
      </c>
      <c r="N75" s="88">
        <v>352600000</v>
      </c>
      <c r="O75" s="75">
        <v>0</v>
      </c>
      <c r="P75" s="76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</row>
    <row r="76" spans="1:67" s="78" customFormat="1" ht="14.25" customHeight="1" outlineLevel="2">
      <c r="A76" s="68">
        <v>4</v>
      </c>
      <c r="B76" s="69">
        <v>2.4500000000000002</v>
      </c>
      <c r="C76" s="70">
        <v>43857</v>
      </c>
      <c r="D76" s="70">
        <v>44586</v>
      </c>
      <c r="E76" s="70">
        <v>44587</v>
      </c>
      <c r="F76" s="70">
        <v>50067</v>
      </c>
      <c r="G76" s="71">
        <v>1400000000</v>
      </c>
      <c r="H76" s="71">
        <v>5790200000</v>
      </c>
      <c r="I76" s="72">
        <v>2800000000</v>
      </c>
      <c r="J76" s="71">
        <v>500000000</v>
      </c>
      <c r="K76" s="73">
        <v>109.35</v>
      </c>
      <c r="L76" s="74">
        <v>1.21834</v>
      </c>
      <c r="M76" s="73">
        <v>1.78952</v>
      </c>
      <c r="N76" s="88">
        <v>410000000</v>
      </c>
      <c r="O76" s="75">
        <v>0.32</v>
      </c>
      <c r="P76" s="76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</row>
    <row r="77" spans="1:67" s="78" customFormat="1" ht="14.25" customHeight="1" outlineLevel="2">
      <c r="A77" s="68">
        <v>4</v>
      </c>
      <c r="B77" s="69">
        <v>2.4500000000000002</v>
      </c>
      <c r="C77" s="70">
        <v>43857</v>
      </c>
      <c r="D77" s="70">
        <v>44595</v>
      </c>
      <c r="E77" s="70">
        <v>44599</v>
      </c>
      <c r="F77" s="70">
        <v>50067</v>
      </c>
      <c r="G77" s="71">
        <v>3500000000</v>
      </c>
      <c r="H77" s="71">
        <v>11885000000</v>
      </c>
      <c r="I77" s="72">
        <v>7000000000</v>
      </c>
      <c r="J77" s="71">
        <v>5820000000</v>
      </c>
      <c r="K77" s="73">
        <v>109.09</v>
      </c>
      <c r="L77" s="74">
        <v>7.4450000000000002E-2</v>
      </c>
      <c r="M77" s="73">
        <v>1.71983</v>
      </c>
      <c r="N77" s="88">
        <v>400000000</v>
      </c>
      <c r="O77" s="75">
        <v>0.88461538461538458</v>
      </c>
      <c r="P77" s="76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</row>
    <row r="78" spans="1:67" s="78" customFormat="1" ht="14.25" customHeight="1" outlineLevel="2">
      <c r="A78" s="68">
        <v>4</v>
      </c>
      <c r="B78" s="69">
        <v>2.4500000000000002</v>
      </c>
      <c r="C78" s="70">
        <v>43857</v>
      </c>
      <c r="D78" s="70">
        <v>44642</v>
      </c>
      <c r="E78" s="70">
        <v>44643</v>
      </c>
      <c r="F78" s="70">
        <v>50067</v>
      </c>
      <c r="G78" s="71">
        <v>1400000000</v>
      </c>
      <c r="H78" s="71">
        <v>5530000000</v>
      </c>
      <c r="I78" s="72">
        <v>2800000000</v>
      </c>
      <c r="J78" s="71">
        <v>0</v>
      </c>
      <c r="K78" s="73">
        <v>110.11</v>
      </c>
      <c r="L78" s="74">
        <v>0.38111111111111101</v>
      </c>
      <c r="M78" s="73">
        <v>1.65846</v>
      </c>
      <c r="N78" s="88">
        <v>600000000</v>
      </c>
      <c r="O78" s="75">
        <v>0.47</v>
      </c>
      <c r="P78" s="76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</row>
    <row r="79" spans="1:67" s="78" customFormat="1" ht="14.25" customHeight="1" outlineLevel="2">
      <c r="A79" s="68">
        <v>4</v>
      </c>
      <c r="B79" s="69">
        <v>2.4500000000000002</v>
      </c>
      <c r="C79" s="70">
        <v>43857</v>
      </c>
      <c r="D79" s="70">
        <v>44705</v>
      </c>
      <c r="E79" s="70">
        <v>44706</v>
      </c>
      <c r="F79" s="70">
        <v>50067</v>
      </c>
      <c r="G79" s="71">
        <v>1400000000</v>
      </c>
      <c r="H79" s="71">
        <v>3070000000</v>
      </c>
      <c r="I79" s="72">
        <v>1930000000</v>
      </c>
      <c r="J79" s="71">
        <v>50000000</v>
      </c>
      <c r="K79" s="73">
        <v>107.62</v>
      </c>
      <c r="L79" s="74">
        <v>0.79862</v>
      </c>
      <c r="M79" s="73">
        <v>1.87995</v>
      </c>
      <c r="N79" s="88">
        <v>150000000</v>
      </c>
      <c r="O79" s="75">
        <v>0</v>
      </c>
      <c r="P79" s="76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</row>
    <row r="80" spans="1:67" s="78" customFormat="1" ht="14.25" customHeight="1" outlineLevel="2">
      <c r="A80" s="68">
        <v>4</v>
      </c>
      <c r="B80" s="69">
        <v>2.4500000000000002</v>
      </c>
      <c r="C80" s="70">
        <v>43857</v>
      </c>
      <c r="D80" s="70">
        <v>44768</v>
      </c>
      <c r="E80" s="70">
        <v>44769</v>
      </c>
      <c r="F80" s="70">
        <v>50067</v>
      </c>
      <c r="G80" s="71">
        <v>1300000000</v>
      </c>
      <c r="H80" s="71">
        <v>2416000000</v>
      </c>
      <c r="I80" s="72">
        <v>1341000000</v>
      </c>
      <c r="J80" s="71">
        <v>0</v>
      </c>
      <c r="K80" s="73">
        <v>101.03</v>
      </c>
      <c r="L80" s="74">
        <v>0</v>
      </c>
      <c r="M80" s="73">
        <v>2.3580700000000001</v>
      </c>
      <c r="N80" s="88">
        <v>256000000</v>
      </c>
      <c r="O80" s="75">
        <v>0</v>
      </c>
      <c r="P80" s="76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</row>
    <row r="81" spans="1:67" s="78" customFormat="1" ht="14.25" customHeight="1" outlineLevel="2">
      <c r="A81" s="68">
        <v>4</v>
      </c>
      <c r="B81" s="69">
        <v>2.4500000000000002</v>
      </c>
      <c r="C81" s="70">
        <v>43857</v>
      </c>
      <c r="D81" s="70">
        <v>44831</v>
      </c>
      <c r="E81" s="70">
        <v>44832</v>
      </c>
      <c r="F81" s="70">
        <v>50067</v>
      </c>
      <c r="G81" s="71">
        <v>1300000000</v>
      </c>
      <c r="H81" s="71">
        <v>2100000000</v>
      </c>
      <c r="I81" s="72">
        <v>1750000000</v>
      </c>
      <c r="J81" s="110" t="s">
        <v>19</v>
      </c>
      <c r="K81" s="73">
        <v>102.59</v>
      </c>
      <c r="L81" s="74">
        <v>0.41943000000000003</v>
      </c>
      <c r="M81" s="73">
        <v>2.2582599999999999</v>
      </c>
      <c r="N81" s="88">
        <v>0</v>
      </c>
      <c r="O81" s="75">
        <v>0</v>
      </c>
      <c r="P81" s="76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</row>
    <row r="82" spans="1:67" s="78" customFormat="1" ht="14.25" customHeight="1" outlineLevel="2">
      <c r="A82" s="68">
        <v>4</v>
      </c>
      <c r="B82" s="69">
        <v>2.4500000000000002</v>
      </c>
      <c r="C82" s="70">
        <v>43857</v>
      </c>
      <c r="D82" s="70">
        <v>44894</v>
      </c>
      <c r="E82" s="70">
        <v>44895</v>
      </c>
      <c r="F82" s="70">
        <v>50067</v>
      </c>
      <c r="G82" s="71">
        <v>1300000000</v>
      </c>
      <c r="H82" s="71">
        <v>3600000000</v>
      </c>
      <c r="I82" s="72">
        <v>2600000000</v>
      </c>
      <c r="J82" s="71">
        <v>400000000</v>
      </c>
      <c r="K82" s="73">
        <v>103.44</v>
      </c>
      <c r="L82" s="74">
        <v>0.84</v>
      </c>
      <c r="M82" s="73">
        <v>2.2200000000000002</v>
      </c>
      <c r="N82" s="88">
        <v>684000000</v>
      </c>
      <c r="O82" s="75">
        <v>0.63</v>
      </c>
      <c r="P82" s="76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</row>
    <row r="83" spans="1:67" s="19" customFormat="1" ht="14.25" customHeight="1" outlineLevel="1">
      <c r="A83" s="43" t="s">
        <v>37</v>
      </c>
      <c r="B83" s="44"/>
      <c r="C83" s="45"/>
      <c r="D83" s="45"/>
      <c r="E83" s="45"/>
      <c r="F83" s="45"/>
      <c r="G83" s="45"/>
      <c r="H83" s="45"/>
      <c r="I83" s="46">
        <f>SUM(I66:I82)</f>
        <v>44103000000</v>
      </c>
      <c r="J83" s="46"/>
      <c r="K83" s="47"/>
      <c r="L83" s="48"/>
      <c r="M83" s="47"/>
      <c r="N83" s="46"/>
      <c r="O83" s="46"/>
      <c r="P83" s="18"/>
    </row>
    <row r="84" spans="1:67" s="19" customFormat="1" ht="14.25" customHeight="1" outlineLevel="2">
      <c r="A84" s="9">
        <v>5</v>
      </c>
      <c r="B84" s="10">
        <v>2</v>
      </c>
      <c r="C84" s="11">
        <v>44440</v>
      </c>
      <c r="D84" s="11">
        <v>44439</v>
      </c>
      <c r="E84" s="11">
        <v>44440</v>
      </c>
      <c r="F84" s="11">
        <v>53936</v>
      </c>
      <c r="G84" s="12">
        <v>850000000</v>
      </c>
      <c r="H84" s="12">
        <v>3320000000</v>
      </c>
      <c r="I84" s="13">
        <v>1700000000</v>
      </c>
      <c r="J84" s="12">
        <v>745000000</v>
      </c>
      <c r="K84" s="15">
        <v>102.37</v>
      </c>
      <c r="L84" s="16">
        <v>0</v>
      </c>
      <c r="M84" s="15">
        <v>1.87954</v>
      </c>
      <c r="N84" s="54">
        <v>345000000</v>
      </c>
      <c r="O84" s="17">
        <v>0.17647058823529413</v>
      </c>
      <c r="P84" s="18"/>
    </row>
    <row r="85" spans="1:67" s="77" customFormat="1" ht="14.25" customHeight="1" outlineLevel="2">
      <c r="A85" s="68">
        <v>5</v>
      </c>
      <c r="B85" s="69">
        <v>2</v>
      </c>
      <c r="C85" s="70">
        <v>44440</v>
      </c>
      <c r="D85" s="70">
        <v>44495</v>
      </c>
      <c r="E85" s="70">
        <v>44496</v>
      </c>
      <c r="F85" s="70">
        <v>53936</v>
      </c>
      <c r="G85" s="71">
        <v>1000000000</v>
      </c>
      <c r="H85" s="71">
        <v>2550000000</v>
      </c>
      <c r="I85" s="72">
        <v>2000000000</v>
      </c>
      <c r="J85" s="71">
        <v>425000000</v>
      </c>
      <c r="K85" s="73">
        <v>102.28</v>
      </c>
      <c r="L85" s="74">
        <v>0.30939</v>
      </c>
      <c r="M85" s="73">
        <v>1.8987400000000001</v>
      </c>
      <c r="N85" s="88">
        <v>0</v>
      </c>
      <c r="O85" s="75">
        <v>0.875</v>
      </c>
      <c r="P85" s="76"/>
    </row>
    <row r="86" spans="1:67" s="77" customFormat="1" ht="14.25" customHeight="1" outlineLevel="2">
      <c r="A86" s="68">
        <v>5</v>
      </c>
      <c r="B86" s="69">
        <v>2</v>
      </c>
      <c r="C86" s="70">
        <v>44440</v>
      </c>
      <c r="D86" s="70">
        <v>44551</v>
      </c>
      <c r="E86" s="70">
        <v>44552</v>
      </c>
      <c r="F86" s="70">
        <v>53936</v>
      </c>
      <c r="G86" s="71">
        <v>2270000000</v>
      </c>
      <c r="H86" s="71">
        <v>5035000000</v>
      </c>
      <c r="I86" s="72">
        <v>4540000000</v>
      </c>
      <c r="J86" s="71">
        <v>3855000000</v>
      </c>
      <c r="K86" s="73">
        <v>101.86</v>
      </c>
      <c r="L86" s="74">
        <v>0.61878</v>
      </c>
      <c r="M86" s="73">
        <v>1.9349700000000001</v>
      </c>
      <c r="N86" s="88">
        <v>0</v>
      </c>
      <c r="O86" s="75">
        <v>0.18333333333333332</v>
      </c>
      <c r="P86" s="76"/>
    </row>
    <row r="87" spans="1:67" s="77" customFormat="1" ht="14.25" customHeight="1" outlineLevel="2">
      <c r="A87" s="68">
        <v>5</v>
      </c>
      <c r="B87" s="69">
        <v>2</v>
      </c>
      <c r="C87" s="70">
        <v>44440</v>
      </c>
      <c r="D87" s="70">
        <v>44596</v>
      </c>
      <c r="E87" s="70">
        <v>44599</v>
      </c>
      <c r="F87" s="70">
        <v>53936</v>
      </c>
      <c r="G87" s="71">
        <v>4300000000</v>
      </c>
      <c r="H87" s="71">
        <v>12985000000</v>
      </c>
      <c r="I87" s="72">
        <v>8600000000</v>
      </c>
      <c r="J87" s="71">
        <v>7800000000</v>
      </c>
      <c r="K87" s="73">
        <v>105.22</v>
      </c>
      <c r="L87" s="74">
        <v>0.87844999999999995</v>
      </c>
      <c r="M87" s="73">
        <v>1.77946</v>
      </c>
      <c r="N87" s="88">
        <v>0</v>
      </c>
      <c r="O87" s="75">
        <v>0.6634146341463415</v>
      </c>
      <c r="P87" s="76"/>
    </row>
    <row r="88" spans="1:67" s="77" customFormat="1" ht="14.25" customHeight="1" outlineLevel="2">
      <c r="A88" s="68">
        <v>5</v>
      </c>
      <c r="B88" s="69">
        <v>2</v>
      </c>
      <c r="C88" s="70">
        <v>44440</v>
      </c>
      <c r="D88" s="70">
        <v>44614</v>
      </c>
      <c r="E88" s="70">
        <v>44615</v>
      </c>
      <c r="F88" s="70">
        <v>53936</v>
      </c>
      <c r="G88" s="71">
        <v>1000000000</v>
      </c>
      <c r="H88" s="71">
        <v>3840000000</v>
      </c>
      <c r="I88" s="72">
        <v>1910000000</v>
      </c>
      <c r="J88" s="71">
        <v>410000000</v>
      </c>
      <c r="K88" s="73">
        <v>106.13</v>
      </c>
      <c r="L88" s="74">
        <v>0.96684999999999999</v>
      </c>
      <c r="M88" s="73">
        <v>1.7388999999999999</v>
      </c>
      <c r="N88" s="88">
        <v>230000000</v>
      </c>
      <c r="O88" s="75">
        <v>0</v>
      </c>
      <c r="P88" s="76"/>
    </row>
    <row r="89" spans="1:67" s="77" customFormat="1" ht="14.25" customHeight="1" outlineLevel="2">
      <c r="A89" s="68">
        <v>5</v>
      </c>
      <c r="B89" s="69">
        <v>2</v>
      </c>
      <c r="C89" s="70">
        <v>44440</v>
      </c>
      <c r="D89" s="70">
        <v>44677</v>
      </c>
      <c r="E89" s="70">
        <v>44678</v>
      </c>
      <c r="F89" s="70">
        <v>53936</v>
      </c>
      <c r="G89" s="71">
        <v>1000000000</v>
      </c>
      <c r="H89" s="71">
        <v>3729900000</v>
      </c>
      <c r="I89" s="72">
        <v>2000000000</v>
      </c>
      <c r="J89" s="71">
        <v>54900000</v>
      </c>
      <c r="K89" s="73">
        <v>105.84</v>
      </c>
      <c r="L89" s="74">
        <v>0.30978</v>
      </c>
      <c r="M89" s="73">
        <v>1.7195199999999999</v>
      </c>
      <c r="N89" s="88">
        <v>1002000000</v>
      </c>
      <c r="O89" s="75">
        <v>0.65033333333333332</v>
      </c>
      <c r="P89" s="76"/>
    </row>
    <row r="90" spans="1:67" s="77" customFormat="1" ht="14.25" customHeight="1" outlineLevel="2">
      <c r="A90" s="68">
        <v>5</v>
      </c>
      <c r="B90" s="69">
        <v>2</v>
      </c>
      <c r="C90" s="70">
        <v>44440</v>
      </c>
      <c r="D90" s="70">
        <v>44740</v>
      </c>
      <c r="E90" s="70">
        <v>44741</v>
      </c>
      <c r="F90" s="70">
        <v>53936</v>
      </c>
      <c r="G90" s="71">
        <v>1000000000</v>
      </c>
      <c r="H90" s="71">
        <v>1700000000</v>
      </c>
      <c r="I90" s="72">
        <v>1000000000</v>
      </c>
      <c r="J90" s="71">
        <v>0</v>
      </c>
      <c r="K90" s="73">
        <v>96.91</v>
      </c>
      <c r="L90" s="74">
        <v>0.65217000000000003</v>
      </c>
      <c r="M90" s="73">
        <v>2.19882</v>
      </c>
      <c r="N90" s="88">
        <v>0</v>
      </c>
      <c r="O90" s="75">
        <v>0</v>
      </c>
      <c r="P90" s="76"/>
    </row>
    <row r="91" spans="1:67" s="77" customFormat="1" ht="14.25" customHeight="1" outlineLevel="2">
      <c r="A91" s="68">
        <v>5</v>
      </c>
      <c r="B91" s="69">
        <v>2</v>
      </c>
      <c r="C91" s="70">
        <v>44440</v>
      </c>
      <c r="D91" s="70">
        <v>44803</v>
      </c>
      <c r="E91" s="70">
        <v>44804</v>
      </c>
      <c r="F91" s="70">
        <v>53936</v>
      </c>
      <c r="G91" s="71">
        <v>1000000000</v>
      </c>
      <c r="H91" s="71">
        <v>2610000000</v>
      </c>
      <c r="I91" s="72">
        <v>2000000000</v>
      </c>
      <c r="J91" s="71">
        <v>0</v>
      </c>
      <c r="K91" s="73">
        <v>96.91</v>
      </c>
      <c r="L91" s="74">
        <v>0.99456999999999995</v>
      </c>
      <c r="M91" s="73">
        <v>2.2190400000000001</v>
      </c>
      <c r="N91" s="88">
        <v>120000000</v>
      </c>
      <c r="O91" s="75">
        <v>0</v>
      </c>
      <c r="P91" s="76"/>
    </row>
    <row r="92" spans="1:67" s="77" customFormat="1" ht="14.25" customHeight="1" outlineLevel="2">
      <c r="A92" s="68">
        <v>5</v>
      </c>
      <c r="B92" s="69">
        <v>2</v>
      </c>
      <c r="C92" s="70">
        <v>44440</v>
      </c>
      <c r="D92" s="70">
        <v>44859</v>
      </c>
      <c r="E92" s="70">
        <v>44860</v>
      </c>
      <c r="F92" s="70">
        <v>53936</v>
      </c>
      <c r="G92" s="71">
        <v>1000000000</v>
      </c>
      <c r="H92" s="71">
        <v>2373000000</v>
      </c>
      <c r="I92" s="72">
        <v>1933000000</v>
      </c>
      <c r="J92" s="71">
        <v>0</v>
      </c>
      <c r="K92" s="73">
        <v>95.35</v>
      </c>
      <c r="L92" s="74">
        <v>0.30386999999999997</v>
      </c>
      <c r="M92" s="73">
        <v>2.2685</v>
      </c>
      <c r="N92" s="88">
        <v>108000000</v>
      </c>
      <c r="O92" s="75">
        <v>0</v>
      </c>
      <c r="P92" s="76"/>
    </row>
    <row r="93" spans="1:67" s="77" customFormat="1" ht="14.25" customHeight="1" outlineLevel="2">
      <c r="A93" s="68">
        <v>5</v>
      </c>
      <c r="B93" s="69">
        <v>2</v>
      </c>
      <c r="C93" s="70">
        <v>44440</v>
      </c>
      <c r="D93" s="70">
        <v>44915</v>
      </c>
      <c r="E93" s="70">
        <v>44916</v>
      </c>
      <c r="F93" s="70">
        <v>53936</v>
      </c>
      <c r="G93" s="71">
        <v>1150000000</v>
      </c>
      <c r="H93" s="71">
        <v>3163500000</v>
      </c>
      <c r="I93" s="72">
        <v>2300000000</v>
      </c>
      <c r="J93" s="71">
        <v>0</v>
      </c>
      <c r="K93" s="73">
        <v>96.03</v>
      </c>
      <c r="L93" s="74">
        <v>0.61</v>
      </c>
      <c r="M93" s="73">
        <v>2.25</v>
      </c>
      <c r="N93" s="88">
        <v>143500000</v>
      </c>
      <c r="O93" s="75">
        <v>0.55500000000000005</v>
      </c>
      <c r="P93" s="76"/>
    </row>
    <row r="94" spans="1:67" s="77" customFormat="1" ht="14.25" customHeight="1" outlineLevel="2">
      <c r="A94" s="68">
        <v>5</v>
      </c>
      <c r="B94" s="69">
        <v>2</v>
      </c>
      <c r="C94" s="70">
        <v>44440</v>
      </c>
      <c r="D94" s="70">
        <v>44966</v>
      </c>
      <c r="E94" s="70">
        <v>44970</v>
      </c>
      <c r="F94" s="70">
        <v>53936</v>
      </c>
      <c r="G94" s="71">
        <v>4100000000</v>
      </c>
      <c r="H94" s="71">
        <v>9675000000</v>
      </c>
      <c r="I94" s="72">
        <v>8200000000</v>
      </c>
      <c r="J94" s="71">
        <v>7475000000</v>
      </c>
      <c r="K94" s="73">
        <v>98.32</v>
      </c>
      <c r="L94" s="74">
        <v>0.91</v>
      </c>
      <c r="M94" s="73">
        <v>2.14</v>
      </c>
      <c r="N94" s="88">
        <v>725000000</v>
      </c>
      <c r="O94" s="75">
        <v>0.85</v>
      </c>
      <c r="P94" s="76"/>
    </row>
    <row r="95" spans="1:67" s="77" customFormat="1" ht="14.25" customHeight="1" outlineLevel="2">
      <c r="A95" s="91">
        <v>5</v>
      </c>
      <c r="B95" s="113">
        <v>2</v>
      </c>
      <c r="C95" s="70">
        <v>44440</v>
      </c>
      <c r="D95" s="70">
        <v>44985</v>
      </c>
      <c r="E95" s="70">
        <v>44986</v>
      </c>
      <c r="F95" s="70">
        <v>53936</v>
      </c>
      <c r="G95" s="71">
        <v>1200000000</v>
      </c>
      <c r="H95" s="71">
        <v>4230000000</v>
      </c>
      <c r="I95" s="72">
        <v>2400000000</v>
      </c>
      <c r="J95" s="71">
        <v>0</v>
      </c>
      <c r="K95" s="73">
        <v>97.25</v>
      </c>
      <c r="L95" s="74">
        <v>0</v>
      </c>
      <c r="M95" s="73">
        <v>2.15</v>
      </c>
      <c r="N95" s="88">
        <v>200000000</v>
      </c>
      <c r="O95" s="75">
        <v>0.2</v>
      </c>
      <c r="P95" s="76"/>
    </row>
    <row r="96" spans="1:67" s="77" customFormat="1" ht="14.25" customHeight="1" outlineLevel="2">
      <c r="A96" s="99">
        <v>5</v>
      </c>
      <c r="B96" s="116">
        <v>2</v>
      </c>
      <c r="C96" s="70">
        <v>44440</v>
      </c>
      <c r="D96" s="70">
        <v>45034</v>
      </c>
      <c r="E96" s="70">
        <f>+D96+1</f>
        <v>45035</v>
      </c>
      <c r="F96" s="70">
        <v>53936</v>
      </c>
      <c r="G96" s="71">
        <v>1200000000</v>
      </c>
      <c r="H96" s="71">
        <v>2308000000</v>
      </c>
      <c r="I96" s="72">
        <v>1588000000</v>
      </c>
      <c r="J96" s="71">
        <v>794000000</v>
      </c>
      <c r="K96" s="73">
        <v>96.18</v>
      </c>
      <c r="L96" s="74">
        <v>0.27</v>
      </c>
      <c r="M96" s="73">
        <v>2.21</v>
      </c>
      <c r="N96" s="88">
        <v>74000000</v>
      </c>
      <c r="O96" s="75">
        <v>0</v>
      </c>
      <c r="P96" s="76"/>
    </row>
    <row r="97" spans="1:16" s="77" customFormat="1" ht="14.25" customHeight="1" outlineLevel="2">
      <c r="A97" s="99">
        <v>5</v>
      </c>
      <c r="B97" s="116">
        <v>2</v>
      </c>
      <c r="C97" s="70">
        <v>44440</v>
      </c>
      <c r="D97" s="70">
        <v>45097</v>
      </c>
      <c r="E97" s="70">
        <v>45098</v>
      </c>
      <c r="F97" s="70">
        <v>53936</v>
      </c>
      <c r="G97" s="71">
        <v>1900000000</v>
      </c>
      <c r="H97" s="71">
        <v>3230000000</v>
      </c>
      <c r="I97" s="72">
        <v>3230000000</v>
      </c>
      <c r="J97" s="71">
        <v>1700000000</v>
      </c>
      <c r="K97" s="73">
        <v>95.15</v>
      </c>
      <c r="L97" s="74">
        <v>0.61</v>
      </c>
      <c r="M97" s="73">
        <v>2.27</v>
      </c>
      <c r="N97" s="88">
        <v>0</v>
      </c>
      <c r="O97" s="75">
        <v>0</v>
      </c>
      <c r="P97" s="76"/>
    </row>
    <row r="98" spans="1:16" s="77" customFormat="1" ht="14.25" customHeight="1" outlineLevel="2">
      <c r="A98" s="99">
        <v>5</v>
      </c>
      <c r="B98" s="116">
        <v>2</v>
      </c>
      <c r="C98" s="70">
        <v>44440</v>
      </c>
      <c r="D98" s="70">
        <v>45881</v>
      </c>
      <c r="E98" s="70">
        <v>45882</v>
      </c>
      <c r="F98" s="70">
        <v>53936</v>
      </c>
      <c r="G98" s="71">
        <v>1750000000</v>
      </c>
      <c r="H98" s="71">
        <v>3525000000</v>
      </c>
      <c r="I98" s="72" t="s">
        <v>17</v>
      </c>
      <c r="J98" s="71">
        <v>0</v>
      </c>
      <c r="K98" s="71">
        <v>0</v>
      </c>
      <c r="L98" s="74">
        <f>'[3]NOTAS DEL TESORO EN UP'!$J$105</f>
        <v>0.26629999999999998</v>
      </c>
      <c r="M98" s="71">
        <v>0</v>
      </c>
      <c r="N98" s="88">
        <v>0</v>
      </c>
      <c r="O98" s="75">
        <v>0</v>
      </c>
      <c r="P98" s="76"/>
    </row>
    <row r="99" spans="1:16" s="77" customFormat="1" ht="14.25" customHeight="1" outlineLevel="2">
      <c r="A99" s="99">
        <v>5</v>
      </c>
      <c r="B99" s="116">
        <v>2</v>
      </c>
      <c r="C99" s="70">
        <v>44440</v>
      </c>
      <c r="D99" s="70">
        <v>45951</v>
      </c>
      <c r="E99" s="70">
        <v>45952</v>
      </c>
      <c r="F99" s="70">
        <v>53936</v>
      </c>
      <c r="G99" s="71">
        <v>1750000000</v>
      </c>
      <c r="H99" s="71">
        <v>3653000000</v>
      </c>
      <c r="I99" s="72">
        <v>3305000000</v>
      </c>
      <c r="J99" s="71">
        <v>3305000000</v>
      </c>
      <c r="K99" s="73">
        <v>98.78</v>
      </c>
      <c r="L99" s="74">
        <v>0.28333333333333333</v>
      </c>
      <c r="M99" s="73">
        <v>2.08771</v>
      </c>
      <c r="N99" s="88">
        <v>0</v>
      </c>
      <c r="O99" s="75">
        <v>0</v>
      </c>
      <c r="P99" s="76"/>
    </row>
    <row r="100" spans="1:16" s="77" customFormat="1" ht="14.25" customHeight="1" outlineLevel="2">
      <c r="A100" s="99">
        <v>5</v>
      </c>
      <c r="B100" s="116">
        <v>2</v>
      </c>
      <c r="C100" s="70">
        <v>44440</v>
      </c>
      <c r="D100" s="70">
        <v>46007</v>
      </c>
      <c r="E100" s="70">
        <v>46008</v>
      </c>
      <c r="F100" s="70">
        <v>53936</v>
      </c>
      <c r="G100" s="71">
        <v>1750000000</v>
      </c>
      <c r="H100" s="71">
        <v>3775500000</v>
      </c>
      <c r="I100" s="72">
        <v>2200000000</v>
      </c>
      <c r="J100" s="71">
        <v>1850000000</v>
      </c>
      <c r="K100" s="73">
        <v>99.73</v>
      </c>
      <c r="L100" s="74">
        <v>0.58888888888888891</v>
      </c>
      <c r="M100" s="73">
        <v>2.0496155312025532</v>
      </c>
      <c r="N100" s="88">
        <v>0</v>
      </c>
      <c r="O100" s="75">
        <v>0</v>
      </c>
      <c r="P100" s="76"/>
    </row>
    <row r="101" spans="1:16" s="77" customFormat="1" ht="14.25" customHeight="1" outlineLevel="2">
      <c r="A101" s="99">
        <v>5</v>
      </c>
      <c r="B101" s="116">
        <v>2</v>
      </c>
      <c r="C101" s="70">
        <v>44440</v>
      </c>
      <c r="D101" s="70">
        <v>46056</v>
      </c>
      <c r="E101" s="70">
        <v>46057</v>
      </c>
      <c r="F101" s="70">
        <v>53936</v>
      </c>
      <c r="G101" s="71">
        <v>1750000000</v>
      </c>
      <c r="H101" s="71">
        <v>7849000000</v>
      </c>
      <c r="I101" s="72">
        <v>3105000000</v>
      </c>
      <c r="J101" s="71">
        <v>2015000000</v>
      </c>
      <c r="K101" s="73">
        <v>100.87</v>
      </c>
      <c r="L101" s="74">
        <v>0.85</v>
      </c>
      <c r="M101" s="73">
        <v>1.9977931902985357</v>
      </c>
      <c r="N101" s="88">
        <v>975000000</v>
      </c>
      <c r="O101" s="75">
        <v>0</v>
      </c>
      <c r="P101" s="76"/>
    </row>
    <row r="102" spans="1:16" s="77" customFormat="1" ht="14.25" customHeight="1" outlineLevel="2">
      <c r="A102" s="99">
        <v>5</v>
      </c>
      <c r="B102" s="116">
        <v>2</v>
      </c>
      <c r="C102" s="70">
        <v>44440</v>
      </c>
      <c r="D102" s="70">
        <v>46119</v>
      </c>
      <c r="E102" s="70">
        <v>46120</v>
      </c>
      <c r="F102" s="70">
        <v>53936</v>
      </c>
      <c r="G102" s="71">
        <v>1500000000</v>
      </c>
      <c r="H102" s="71">
        <v>3376000000</v>
      </c>
      <c r="I102" s="72">
        <v>3000000000</v>
      </c>
      <c r="J102" s="71">
        <v>2663000000</v>
      </c>
      <c r="K102" s="73">
        <v>101.91</v>
      </c>
      <c r="L102" s="74">
        <v>0.20555555555555555</v>
      </c>
      <c r="M102" s="73">
        <v>1.9</v>
      </c>
      <c r="N102" s="88">
        <v>0</v>
      </c>
      <c r="O102" s="75">
        <v>0.42153846153846153</v>
      </c>
      <c r="P102" s="76"/>
    </row>
    <row r="103" spans="1:16" s="77" customFormat="1" ht="14.25" customHeight="1" outlineLevel="2">
      <c r="A103" s="99">
        <v>5</v>
      </c>
      <c r="B103" s="116">
        <v>2</v>
      </c>
      <c r="C103" s="70">
        <v>44440</v>
      </c>
      <c r="D103" s="70">
        <v>46175</v>
      </c>
      <c r="E103" s="70">
        <v>46176</v>
      </c>
      <c r="F103" s="70">
        <v>53936</v>
      </c>
      <c r="G103" s="71">
        <v>2000000000</v>
      </c>
      <c r="H103" s="71">
        <v>3339000000</v>
      </c>
      <c r="I103" s="72">
        <v>3144000000</v>
      </c>
      <c r="J103" s="71">
        <v>3075000000</v>
      </c>
      <c r="K103" s="73">
        <v>102.17</v>
      </c>
      <c r="L103" s="74">
        <v>0.51111111111111107</v>
      </c>
      <c r="M103" s="73">
        <v>1.9008</v>
      </c>
      <c r="N103" s="88">
        <v>0</v>
      </c>
      <c r="O103" s="75">
        <v>0</v>
      </c>
      <c r="P103" s="76"/>
    </row>
    <row r="104" spans="1:16" s="77" customFormat="1" ht="14.25" customHeight="1" outlineLevel="2">
      <c r="A104" s="99">
        <v>5</v>
      </c>
      <c r="B104" s="116">
        <v>2</v>
      </c>
      <c r="C104" s="70">
        <v>44440</v>
      </c>
      <c r="D104" s="70">
        <v>46217</v>
      </c>
      <c r="E104" s="70">
        <v>46218</v>
      </c>
      <c r="F104" s="70">
        <v>53936</v>
      </c>
      <c r="G104" s="71">
        <v>2250000000</v>
      </c>
      <c r="H104" s="71">
        <v>300000000</v>
      </c>
      <c r="I104" s="72" t="s">
        <v>17</v>
      </c>
      <c r="J104" s="71">
        <v>0</v>
      </c>
      <c r="K104" s="73">
        <v>0</v>
      </c>
      <c r="L104" s="74">
        <v>0.74444444444444446</v>
      </c>
      <c r="M104" s="73">
        <v>0</v>
      </c>
      <c r="N104" s="88">
        <v>0</v>
      </c>
      <c r="O104" s="75">
        <v>0</v>
      </c>
      <c r="P104" s="76"/>
    </row>
    <row r="105" spans="1:16" s="19" customFormat="1" ht="14.25" customHeight="1" outlineLevel="1">
      <c r="A105" s="43" t="s">
        <v>39</v>
      </c>
      <c r="B105" s="44"/>
      <c r="C105" s="45"/>
      <c r="D105" s="45"/>
      <c r="E105" s="45"/>
      <c r="F105" s="45"/>
      <c r="G105" s="45"/>
      <c r="H105" s="45"/>
      <c r="I105" s="46">
        <f>SUM(I84:I104)</f>
        <v>58155000000</v>
      </c>
      <c r="J105" s="46"/>
      <c r="K105" s="47"/>
      <c r="L105" s="48"/>
      <c r="M105" s="47"/>
      <c r="N105" s="46"/>
      <c r="O105" s="46"/>
      <c r="P105" s="18"/>
    </row>
    <row r="106" spans="1:16" s="19" customFormat="1" ht="14.25" customHeight="1" outlineLevel="2">
      <c r="A106" s="91">
        <v>6</v>
      </c>
      <c r="B106" s="113">
        <v>2.25</v>
      </c>
      <c r="C106" s="93">
        <v>45127</v>
      </c>
      <c r="D106" s="93">
        <v>45127</v>
      </c>
      <c r="E106" s="93">
        <v>45128</v>
      </c>
      <c r="F106" s="93">
        <v>49876</v>
      </c>
      <c r="G106" s="94">
        <v>1200000000</v>
      </c>
      <c r="H106" s="94">
        <v>3090000000</v>
      </c>
      <c r="I106" s="95">
        <v>2390000000</v>
      </c>
      <c r="J106" s="94">
        <v>925000000</v>
      </c>
      <c r="K106" s="96">
        <v>100.52</v>
      </c>
      <c r="L106" s="97">
        <v>0</v>
      </c>
      <c r="M106" s="96">
        <v>2.2000000000000002</v>
      </c>
      <c r="N106" s="115">
        <v>0</v>
      </c>
      <c r="O106" s="98">
        <v>0</v>
      </c>
      <c r="P106" s="18"/>
    </row>
    <row r="107" spans="1:16" s="77" customFormat="1" ht="14.25" customHeight="1" outlineLevel="2">
      <c r="A107" s="99">
        <v>6</v>
      </c>
      <c r="B107" s="116">
        <v>2.25</v>
      </c>
      <c r="C107" s="70">
        <v>45127</v>
      </c>
      <c r="D107" s="70">
        <v>45181</v>
      </c>
      <c r="E107" s="70">
        <v>45182</v>
      </c>
      <c r="F107" s="70">
        <v>49876</v>
      </c>
      <c r="G107" s="71">
        <v>1200000000</v>
      </c>
      <c r="H107" s="71">
        <v>2480000000</v>
      </c>
      <c r="I107" s="72">
        <v>2400000000</v>
      </c>
      <c r="J107" s="71">
        <v>600000000</v>
      </c>
      <c r="K107" s="73">
        <v>101.16</v>
      </c>
      <c r="L107" s="74">
        <v>0.34</v>
      </c>
      <c r="M107" s="73">
        <v>2.17</v>
      </c>
      <c r="N107" s="88">
        <v>0</v>
      </c>
      <c r="O107" s="75">
        <v>0</v>
      </c>
      <c r="P107" s="76"/>
    </row>
    <row r="108" spans="1:16" s="77" customFormat="1" ht="14.25" customHeight="1" outlineLevel="2">
      <c r="A108" s="99">
        <v>6</v>
      </c>
      <c r="B108" s="116">
        <v>2.25</v>
      </c>
      <c r="C108" s="70">
        <v>45127</v>
      </c>
      <c r="D108" s="70">
        <v>45244</v>
      </c>
      <c r="E108" s="70">
        <v>45245</v>
      </c>
      <c r="F108" s="70">
        <v>49876</v>
      </c>
      <c r="G108" s="71">
        <v>1200000000</v>
      </c>
      <c r="H108" s="72">
        <v>2125000000</v>
      </c>
      <c r="I108" s="72">
        <v>2125000000</v>
      </c>
      <c r="J108" s="71">
        <v>800000000</v>
      </c>
      <c r="K108" s="73">
        <v>100.95</v>
      </c>
      <c r="L108" s="74">
        <v>0.72</v>
      </c>
      <c r="M108" s="73">
        <v>2.23</v>
      </c>
      <c r="N108" s="88">
        <v>0</v>
      </c>
      <c r="O108" s="75">
        <v>0</v>
      </c>
      <c r="P108" s="76"/>
    </row>
    <row r="109" spans="1:16" s="77" customFormat="1" ht="14.25" customHeight="1" outlineLevel="2">
      <c r="A109" s="99">
        <v>6</v>
      </c>
      <c r="B109" s="116">
        <v>2.25</v>
      </c>
      <c r="C109" s="70">
        <v>45127</v>
      </c>
      <c r="D109" s="70">
        <v>45307</v>
      </c>
      <c r="E109" s="70">
        <v>45308</v>
      </c>
      <c r="F109" s="70">
        <v>49876</v>
      </c>
      <c r="G109" s="71">
        <v>850000000</v>
      </c>
      <c r="H109" s="72">
        <v>3068240000</v>
      </c>
      <c r="I109" s="72">
        <v>800000000</v>
      </c>
      <c r="J109" s="71">
        <v>120000000</v>
      </c>
      <c r="K109" s="73">
        <v>104.84</v>
      </c>
      <c r="L109" s="74">
        <v>1.1100000000000001</v>
      </c>
      <c r="M109" s="73">
        <v>1.89</v>
      </c>
      <c r="N109" s="88">
        <v>345000000</v>
      </c>
      <c r="O109" s="75">
        <v>0</v>
      </c>
      <c r="P109" s="76"/>
    </row>
    <row r="110" spans="1:16" s="77" customFormat="1" ht="14.25" customHeight="1" outlineLevel="2">
      <c r="A110" s="99">
        <v>6</v>
      </c>
      <c r="B110" s="116">
        <v>2.25</v>
      </c>
      <c r="C110" s="70">
        <v>45127</v>
      </c>
      <c r="D110" s="70">
        <v>45363</v>
      </c>
      <c r="E110" s="70">
        <v>45364</v>
      </c>
      <c r="F110" s="70">
        <v>49876</v>
      </c>
      <c r="G110" s="71">
        <v>850000000</v>
      </c>
      <c r="H110" s="72">
        <v>2785300000</v>
      </c>
      <c r="I110" s="72">
        <v>1584100000</v>
      </c>
      <c r="J110" s="71">
        <v>288000000</v>
      </c>
      <c r="K110" s="73">
        <v>104.51</v>
      </c>
      <c r="L110" s="74">
        <v>0.33</v>
      </c>
      <c r="M110" s="73">
        <v>1.84</v>
      </c>
      <c r="N110" s="88">
        <v>21100000</v>
      </c>
      <c r="O110" s="75">
        <v>0</v>
      </c>
      <c r="P110" s="76"/>
    </row>
    <row r="111" spans="1:16" s="77" customFormat="1" ht="14.25" customHeight="1" outlineLevel="2">
      <c r="A111" s="99">
        <v>6</v>
      </c>
      <c r="B111" s="116">
        <v>2.25</v>
      </c>
      <c r="C111" s="70">
        <v>45127</v>
      </c>
      <c r="D111" s="70">
        <v>45433</v>
      </c>
      <c r="E111" s="70">
        <v>45434</v>
      </c>
      <c r="F111" s="70">
        <v>49876</v>
      </c>
      <c r="G111" s="71">
        <v>850000000</v>
      </c>
      <c r="H111" s="72">
        <v>1640000000</v>
      </c>
      <c r="I111" s="72">
        <v>1640000000</v>
      </c>
      <c r="J111" s="71">
        <v>0</v>
      </c>
      <c r="K111" s="73">
        <v>102.04</v>
      </c>
      <c r="L111" s="74">
        <v>0.76</v>
      </c>
      <c r="M111" s="73">
        <v>2.12</v>
      </c>
      <c r="N111" s="88">
        <v>140000000</v>
      </c>
      <c r="O111" s="75">
        <v>0</v>
      </c>
      <c r="P111" s="76"/>
    </row>
    <row r="112" spans="1:16" s="77" customFormat="1" ht="14.25" customHeight="1" outlineLevel="2">
      <c r="A112" s="99">
        <v>6</v>
      </c>
      <c r="B112" s="116">
        <v>2.25</v>
      </c>
      <c r="C112" s="70">
        <v>45127</v>
      </c>
      <c r="D112" s="70">
        <v>45706</v>
      </c>
      <c r="E112" s="70">
        <v>45707</v>
      </c>
      <c r="F112" s="70">
        <v>49876</v>
      </c>
      <c r="G112" s="71">
        <v>1000000000</v>
      </c>
      <c r="H112" s="72">
        <v>2819000000</v>
      </c>
      <c r="I112" s="72">
        <v>2000000000</v>
      </c>
      <c r="J112" s="71">
        <v>1868280000</v>
      </c>
      <c r="K112" s="73">
        <v>101.28999999999999</v>
      </c>
      <c r="L112" s="74">
        <v>0.18645999999999999</v>
      </c>
      <c r="M112" s="73">
        <v>2.1305499999999999</v>
      </c>
      <c r="N112" s="88">
        <v>0</v>
      </c>
      <c r="O112" s="75">
        <v>0.72</v>
      </c>
      <c r="P112" s="76"/>
    </row>
    <row r="113" spans="1:16" s="77" customFormat="1" ht="14.25" customHeight="1" outlineLevel="2">
      <c r="A113" s="99">
        <v>6</v>
      </c>
      <c r="B113" s="116">
        <v>2.25</v>
      </c>
      <c r="C113" s="70">
        <v>45127</v>
      </c>
      <c r="D113" s="70">
        <v>45768</v>
      </c>
      <c r="E113" s="70">
        <v>45769</v>
      </c>
      <c r="F113" s="70">
        <v>49876</v>
      </c>
      <c r="G113" s="71">
        <v>1000000000</v>
      </c>
      <c r="H113" s="72">
        <v>2167200000</v>
      </c>
      <c r="I113" s="72">
        <v>2000000000</v>
      </c>
      <c r="J113" s="71">
        <v>1492800000</v>
      </c>
      <c r="K113" s="73">
        <v>100.66</v>
      </c>
      <c r="L113" s="74">
        <v>0.57804</v>
      </c>
      <c r="M113" s="73">
        <v>2.2397999999999998</v>
      </c>
      <c r="N113" s="88">
        <v>460000000</v>
      </c>
      <c r="O113" s="75">
        <v>0.82799999999999996</v>
      </c>
      <c r="P113" s="76"/>
    </row>
    <row r="114" spans="1:16" s="77" customFormat="1" ht="14.25" customHeight="1" outlineLevel="2">
      <c r="A114" s="99">
        <v>6</v>
      </c>
      <c r="B114" s="116">
        <v>2.25</v>
      </c>
      <c r="C114" s="70">
        <v>45127</v>
      </c>
      <c r="D114" s="70">
        <v>45825</v>
      </c>
      <c r="E114" s="70">
        <v>45826</v>
      </c>
      <c r="F114" s="70">
        <v>49876</v>
      </c>
      <c r="G114" s="71">
        <v>1000000000</v>
      </c>
      <c r="H114" s="72">
        <v>1653000000</v>
      </c>
      <c r="I114" s="72">
        <v>1118000000</v>
      </c>
      <c r="J114" s="71">
        <v>500000000</v>
      </c>
      <c r="K114" s="73">
        <v>100.93</v>
      </c>
      <c r="L114" s="74">
        <v>0.92610000000000003</v>
      </c>
      <c r="M114" s="73">
        <v>2.2481</v>
      </c>
      <c r="N114" s="88">
        <v>78000000</v>
      </c>
      <c r="O114" s="75">
        <v>0</v>
      </c>
      <c r="P114" s="76"/>
    </row>
    <row r="115" spans="1:16" s="19" customFormat="1" ht="14.25" customHeight="1" outlineLevel="1">
      <c r="A115" s="43" t="s">
        <v>49</v>
      </c>
      <c r="B115" s="44"/>
      <c r="C115" s="45"/>
      <c r="D115" s="45"/>
      <c r="E115" s="45"/>
      <c r="F115" s="45"/>
      <c r="G115" s="45"/>
      <c r="H115" s="45"/>
      <c r="I115" s="56">
        <f>+SUM(I106:I114)</f>
        <v>16057100000</v>
      </c>
      <c r="J115" s="46"/>
      <c r="K115" s="47"/>
      <c r="L115" s="48"/>
      <c r="M115" s="47"/>
      <c r="N115" s="46"/>
      <c r="O115" s="46"/>
      <c r="P115" s="18"/>
    </row>
    <row r="116" spans="1:16" s="77" customFormat="1" ht="14.25" customHeight="1" outlineLevel="2">
      <c r="A116" s="99">
        <v>7</v>
      </c>
      <c r="B116" s="116">
        <v>1.2</v>
      </c>
      <c r="C116" s="70">
        <v>45343</v>
      </c>
      <c r="D116" s="70">
        <v>45342</v>
      </c>
      <c r="E116" s="70">
        <v>45343</v>
      </c>
      <c r="F116" s="70">
        <v>47170</v>
      </c>
      <c r="G116" s="71">
        <v>1200000000</v>
      </c>
      <c r="H116" s="72">
        <v>3819250000</v>
      </c>
      <c r="I116" s="72">
        <v>2400000000</v>
      </c>
      <c r="J116" s="71">
        <v>1709250000</v>
      </c>
      <c r="K116" s="73">
        <v>99.63</v>
      </c>
      <c r="L116" s="74">
        <v>0</v>
      </c>
      <c r="M116" s="73">
        <v>1.2941499999999999</v>
      </c>
      <c r="N116" s="88">
        <v>190000000</v>
      </c>
      <c r="O116" s="75">
        <v>0.3538</v>
      </c>
      <c r="P116" s="76"/>
    </row>
    <row r="117" spans="1:16" s="77" customFormat="1" ht="14.25" customHeight="1" outlineLevel="2">
      <c r="A117" s="99">
        <v>7</v>
      </c>
      <c r="B117" s="116">
        <v>1.2</v>
      </c>
      <c r="C117" s="70">
        <v>45343</v>
      </c>
      <c r="D117" s="70">
        <v>45405</v>
      </c>
      <c r="E117" s="70">
        <v>45406</v>
      </c>
      <c r="F117" s="70">
        <v>47170</v>
      </c>
      <c r="G117" s="71">
        <v>1200000000</v>
      </c>
      <c r="H117" s="72">
        <v>2265150000</v>
      </c>
      <c r="I117" s="72">
        <v>1135150000</v>
      </c>
      <c r="J117" s="71">
        <v>130000000</v>
      </c>
      <c r="K117" s="73">
        <v>98.99</v>
      </c>
      <c r="L117" s="74">
        <v>0.20769000000000001</v>
      </c>
      <c r="M117" s="73">
        <v>1.53</v>
      </c>
      <c r="N117" s="88">
        <v>0</v>
      </c>
      <c r="O117" s="75">
        <v>0</v>
      </c>
      <c r="P117" s="76"/>
    </row>
    <row r="118" spans="1:16" s="77" customFormat="1" ht="14.25" customHeight="1" outlineLevel="2">
      <c r="A118" s="99">
        <v>7</v>
      </c>
      <c r="B118" s="116">
        <v>1.2</v>
      </c>
      <c r="C118" s="70">
        <v>45343</v>
      </c>
      <c r="D118" s="70">
        <v>45461</v>
      </c>
      <c r="E118" s="70">
        <f>+D118+1</f>
        <v>45462</v>
      </c>
      <c r="F118" s="70">
        <v>47170</v>
      </c>
      <c r="G118" s="71">
        <v>1200000000</v>
      </c>
      <c r="H118" s="72">
        <v>3025450000</v>
      </c>
      <c r="I118" s="72">
        <v>1125450000</v>
      </c>
      <c r="J118" s="71">
        <v>800000000</v>
      </c>
      <c r="K118" s="74">
        <v>98.24</v>
      </c>
      <c r="L118" s="74">
        <v>0.39560000000000001</v>
      </c>
      <c r="M118" s="73">
        <v>1.8082400000000001</v>
      </c>
      <c r="N118" s="88">
        <v>325450000</v>
      </c>
      <c r="O118" s="75">
        <v>0</v>
      </c>
      <c r="P118" s="76"/>
    </row>
    <row r="119" spans="1:16" s="77" customFormat="1" ht="14.25" customHeight="1" outlineLevel="2">
      <c r="A119" s="99">
        <v>7</v>
      </c>
      <c r="B119" s="116">
        <v>1.2</v>
      </c>
      <c r="C119" s="70">
        <v>45343</v>
      </c>
      <c r="D119" s="70">
        <v>45517</v>
      </c>
      <c r="E119" s="70">
        <v>45518</v>
      </c>
      <c r="F119" s="70">
        <v>47170</v>
      </c>
      <c r="G119" s="71">
        <v>1200000000</v>
      </c>
      <c r="H119" s="72">
        <v>3706000000</v>
      </c>
      <c r="I119" s="72">
        <v>2400000000</v>
      </c>
      <c r="J119" s="71">
        <v>1012000000</v>
      </c>
      <c r="K119" s="74">
        <v>98.44</v>
      </c>
      <c r="L119" s="74">
        <v>0.57999999999999996</v>
      </c>
      <c r="M119" s="73">
        <v>1.8282</v>
      </c>
      <c r="N119" s="88">
        <v>18000000</v>
      </c>
      <c r="O119" s="75">
        <v>0.41</v>
      </c>
      <c r="P119" s="76"/>
    </row>
    <row r="120" spans="1:16" s="77" customFormat="1" ht="14.25" customHeight="1" outlineLevel="2">
      <c r="A120" s="99">
        <v>7</v>
      </c>
      <c r="B120" s="116">
        <v>1.2</v>
      </c>
      <c r="C120" s="70">
        <v>45343</v>
      </c>
      <c r="D120" s="70">
        <v>45573</v>
      </c>
      <c r="E120" s="70">
        <v>45574</v>
      </c>
      <c r="F120" s="70">
        <v>47170</v>
      </c>
      <c r="G120" s="71">
        <v>1200000000</v>
      </c>
      <c r="H120" s="72">
        <v>1937000000</v>
      </c>
      <c r="I120" s="72">
        <v>397000000</v>
      </c>
      <c r="J120" s="71">
        <v>0</v>
      </c>
      <c r="K120" s="74">
        <v>98.15</v>
      </c>
      <c r="L120" s="74">
        <v>0.16</v>
      </c>
      <c r="M120" s="73">
        <v>1.81691</v>
      </c>
      <c r="N120" s="88">
        <v>20000000</v>
      </c>
      <c r="O120" s="75">
        <v>0</v>
      </c>
      <c r="P120" s="76"/>
    </row>
    <row r="121" spans="1:16" s="77" customFormat="1" ht="14.25" customHeight="1" outlineLevel="2">
      <c r="A121" s="99">
        <v>7</v>
      </c>
      <c r="B121" s="116">
        <v>1.2</v>
      </c>
      <c r="C121" s="70">
        <v>45343</v>
      </c>
      <c r="D121" s="70">
        <v>45629</v>
      </c>
      <c r="E121" s="70">
        <f>+D121+1</f>
        <v>45630</v>
      </c>
      <c r="F121" s="70">
        <v>47170</v>
      </c>
      <c r="G121" s="71">
        <v>1200000000</v>
      </c>
      <c r="H121" s="72">
        <v>1833500000</v>
      </c>
      <c r="I121" s="72">
        <v>660800000</v>
      </c>
      <c r="J121" s="71">
        <v>530000000</v>
      </c>
      <c r="K121" s="74">
        <v>98.47</v>
      </c>
      <c r="L121" s="74">
        <v>0.34</v>
      </c>
      <c r="M121" s="73">
        <v>1.8</v>
      </c>
      <c r="N121" s="88">
        <v>10800000</v>
      </c>
      <c r="O121" s="75">
        <v>0</v>
      </c>
      <c r="P121" s="76"/>
    </row>
    <row r="122" spans="1:16" s="77" customFormat="1" ht="14.25" customHeight="1" outlineLevel="2">
      <c r="A122" s="99">
        <v>7</v>
      </c>
      <c r="B122" s="116">
        <v>1.2</v>
      </c>
      <c r="C122" s="70">
        <v>45343</v>
      </c>
      <c r="D122" s="70">
        <v>45678</v>
      </c>
      <c r="E122" s="70">
        <f>+D122+1</f>
        <v>45679</v>
      </c>
      <c r="F122" s="70">
        <v>47170</v>
      </c>
      <c r="G122" s="71">
        <v>1200000000</v>
      </c>
      <c r="H122" s="72">
        <v>2863700000</v>
      </c>
      <c r="I122" s="72">
        <v>1800000000</v>
      </c>
      <c r="J122" s="71">
        <v>1650000000</v>
      </c>
      <c r="K122" s="74">
        <v>98.74</v>
      </c>
      <c r="L122" s="74">
        <v>0.5</v>
      </c>
      <c r="M122" s="73">
        <v>1.79</v>
      </c>
      <c r="N122" s="88">
        <v>150000000</v>
      </c>
      <c r="O122" s="75">
        <v>0</v>
      </c>
      <c r="P122" s="76"/>
    </row>
    <row r="123" spans="1:16" s="77" customFormat="1" ht="14.25" customHeight="1" outlineLevel="2">
      <c r="A123" s="99">
        <v>7</v>
      </c>
      <c r="B123" s="116">
        <v>1.2</v>
      </c>
      <c r="C123" s="70">
        <v>45343</v>
      </c>
      <c r="D123" s="70">
        <v>45734</v>
      </c>
      <c r="E123" s="70">
        <v>45735</v>
      </c>
      <c r="F123" s="70">
        <v>47170</v>
      </c>
      <c r="G123" s="71">
        <v>1200000000</v>
      </c>
      <c r="H123" s="72">
        <v>2578800000</v>
      </c>
      <c r="I123" s="72">
        <v>2388800000</v>
      </c>
      <c r="J123" s="71">
        <v>2203000000</v>
      </c>
      <c r="K123" s="74">
        <v>98.39</v>
      </c>
      <c r="L123" s="74">
        <v>8.6190000000000003E-2</v>
      </c>
      <c r="M123" s="73">
        <v>1.7975000000000001</v>
      </c>
      <c r="N123" s="88">
        <v>25800000</v>
      </c>
      <c r="O123" s="75">
        <v>0</v>
      </c>
      <c r="P123" s="76"/>
    </row>
    <row r="124" spans="1:16" s="77" customFormat="1" ht="14.25" customHeight="1" outlineLevel="2">
      <c r="A124" s="99">
        <v>7</v>
      </c>
      <c r="B124" s="116">
        <v>1.2</v>
      </c>
      <c r="C124" s="70">
        <v>45343</v>
      </c>
      <c r="D124" s="70">
        <v>45797</v>
      </c>
      <c r="E124" s="70">
        <v>45798</v>
      </c>
      <c r="F124" s="70">
        <v>47170</v>
      </c>
      <c r="G124" s="71">
        <v>1200000000</v>
      </c>
      <c r="H124" s="72">
        <v>1891100000</v>
      </c>
      <c r="I124" s="72">
        <v>1871100000</v>
      </c>
      <c r="J124" s="71">
        <v>1800000000</v>
      </c>
      <c r="K124" s="74">
        <v>98.312700000000007</v>
      </c>
      <c r="L124" s="74">
        <v>0.40772999999999998</v>
      </c>
      <c r="M124" s="73">
        <v>1.9849300000000001</v>
      </c>
      <c r="N124" s="88">
        <v>0</v>
      </c>
      <c r="O124" s="75">
        <v>0</v>
      </c>
      <c r="P124" s="76"/>
    </row>
    <row r="125" spans="1:16" s="77" customFormat="1" ht="14.25" customHeight="1" outlineLevel="1">
      <c r="A125" s="43" t="s">
        <v>53</v>
      </c>
      <c r="B125" s="44"/>
      <c r="C125" s="45"/>
      <c r="D125" s="45"/>
      <c r="E125" s="45"/>
      <c r="F125" s="45"/>
      <c r="G125" s="45"/>
      <c r="H125" s="45"/>
      <c r="I125" s="56">
        <f>+SUM(I116:I124)</f>
        <v>14178300000</v>
      </c>
      <c r="J125" s="46"/>
      <c r="K125" s="47"/>
      <c r="L125" s="48"/>
      <c r="M125" s="47"/>
      <c r="N125" s="46"/>
      <c r="O125" s="46"/>
      <c r="P125" s="76"/>
    </row>
    <row r="126" spans="1:16" s="19" customFormat="1" ht="14.25" customHeight="1" outlineLevel="1">
      <c r="A126" s="43"/>
      <c r="B126" s="44"/>
      <c r="C126" s="45"/>
      <c r="D126" s="45"/>
      <c r="E126" s="45"/>
      <c r="F126" s="45"/>
      <c r="G126" s="45"/>
      <c r="H126" s="45"/>
      <c r="I126" s="46"/>
      <c r="J126" s="46"/>
      <c r="K126" s="47"/>
      <c r="L126" s="48"/>
      <c r="M126" s="47"/>
      <c r="N126" s="46"/>
      <c r="O126" s="46"/>
      <c r="P126" s="18"/>
    </row>
    <row r="127" spans="1:16" s="19" customFormat="1" ht="14.25" customHeight="1" outlineLevel="1">
      <c r="A127" s="43"/>
      <c r="B127" s="44"/>
      <c r="C127" s="45"/>
      <c r="D127" s="45"/>
      <c r="E127" s="45"/>
      <c r="F127" s="45"/>
      <c r="G127" s="45"/>
      <c r="H127" s="45"/>
      <c r="I127" s="46"/>
      <c r="J127" s="46"/>
      <c r="K127" s="47"/>
      <c r="L127" s="48"/>
      <c r="M127" s="47"/>
      <c r="N127" s="46"/>
      <c r="O127" s="46"/>
      <c r="P127" s="18"/>
    </row>
    <row r="128" spans="1:16" s="19" customFormat="1" ht="14.25" customHeight="1" outlineLevel="1">
      <c r="A128" s="43"/>
      <c r="B128" s="44"/>
      <c r="C128" s="45"/>
      <c r="D128" s="45"/>
      <c r="E128" s="45"/>
      <c r="F128" s="45"/>
      <c r="G128" s="45"/>
      <c r="H128" s="45"/>
      <c r="I128" s="46"/>
      <c r="J128" s="46"/>
      <c r="K128" s="47"/>
      <c r="L128" s="48"/>
      <c r="M128" s="47"/>
      <c r="N128" s="46"/>
      <c r="O128" s="46"/>
      <c r="P128" s="18"/>
    </row>
    <row r="129" spans="1:16" s="19" customFormat="1" ht="14.25" customHeight="1" outlineLevel="1">
      <c r="A129" s="43"/>
      <c r="B129" s="44"/>
      <c r="C129" s="45"/>
      <c r="D129" s="45"/>
      <c r="E129" s="45"/>
      <c r="F129" s="45"/>
      <c r="G129" s="45"/>
      <c r="H129" s="45"/>
      <c r="I129" s="46"/>
      <c r="J129" s="46"/>
      <c r="K129" s="47"/>
      <c r="L129" s="48"/>
      <c r="M129" s="47"/>
      <c r="N129" s="46"/>
      <c r="O129" s="46"/>
      <c r="P129" s="18"/>
    </row>
    <row r="130" spans="1:16" s="19" customFormat="1" ht="14.25" customHeight="1" outlineLevel="1">
      <c r="A130" s="43"/>
      <c r="B130" s="44"/>
      <c r="C130" s="45"/>
      <c r="D130" s="45"/>
      <c r="E130" s="45"/>
      <c r="F130" s="45"/>
      <c r="G130" s="45"/>
      <c r="H130" s="45"/>
      <c r="I130" s="46"/>
      <c r="J130" s="46"/>
      <c r="K130" s="47"/>
      <c r="L130" s="48"/>
      <c r="M130" s="47"/>
      <c r="N130" s="46"/>
      <c r="O130" s="46"/>
      <c r="P130" s="18"/>
    </row>
    <row r="131" spans="1:16" s="19" customFormat="1" ht="14.25" customHeight="1" outlineLevel="1">
      <c r="A131" s="43"/>
      <c r="B131" s="44"/>
      <c r="C131" s="45"/>
      <c r="D131" s="45"/>
      <c r="E131" s="45"/>
      <c r="F131" s="45"/>
      <c r="G131" s="45"/>
      <c r="H131" s="45"/>
      <c r="I131" s="46"/>
      <c r="J131" s="46"/>
      <c r="K131" s="47"/>
      <c r="L131" s="48"/>
      <c r="M131" s="47"/>
      <c r="N131" s="46"/>
      <c r="O131" s="46"/>
      <c r="P131" s="18"/>
    </row>
    <row r="132" spans="1:16" s="19" customFormat="1" ht="14.25" customHeight="1" outlineLevel="1">
      <c r="A132" s="43"/>
      <c r="B132" s="44"/>
      <c r="C132" s="45"/>
      <c r="D132" s="45"/>
      <c r="E132" s="45"/>
      <c r="F132" s="45"/>
      <c r="G132" s="45"/>
      <c r="H132" s="45"/>
      <c r="I132" s="46"/>
      <c r="J132" s="46"/>
      <c r="K132" s="47"/>
      <c r="L132" s="48"/>
      <c r="M132" s="47"/>
      <c r="N132" s="46"/>
      <c r="O132" s="46"/>
      <c r="P132" s="18"/>
    </row>
    <row r="133" spans="1:16" s="19" customFormat="1" ht="14.25" customHeight="1" outlineLevel="1">
      <c r="A133" s="43"/>
      <c r="B133" s="44"/>
      <c r="C133" s="45"/>
      <c r="D133" s="45"/>
      <c r="E133" s="45"/>
      <c r="F133" s="45"/>
      <c r="G133" s="45"/>
      <c r="H133" s="45"/>
      <c r="I133" s="46"/>
      <c r="J133" s="46"/>
      <c r="K133" s="47"/>
      <c r="L133" s="48"/>
      <c r="M133" s="47"/>
      <c r="N133" s="46"/>
      <c r="O133" s="46"/>
      <c r="P133" s="18"/>
    </row>
    <row r="134" spans="1:16" s="19" customFormat="1" ht="14.25" customHeight="1" outlineLevel="1">
      <c r="A134" s="43"/>
      <c r="B134" s="44"/>
      <c r="C134" s="45"/>
      <c r="D134" s="45"/>
      <c r="E134" s="45"/>
      <c r="F134" s="45"/>
      <c r="G134" s="45"/>
      <c r="H134" s="45"/>
      <c r="I134" s="46"/>
      <c r="J134" s="46"/>
      <c r="K134" s="47"/>
      <c r="L134" s="48"/>
      <c r="M134" s="47"/>
      <c r="N134" s="46"/>
      <c r="O134" s="46"/>
      <c r="P134" s="18"/>
    </row>
    <row r="135" spans="1:16" s="19" customFormat="1" ht="14.25" customHeight="1" outlineLevel="1">
      <c r="A135" s="43"/>
      <c r="B135" s="44"/>
      <c r="C135" s="45"/>
      <c r="D135" s="45"/>
      <c r="E135" s="45"/>
      <c r="F135" s="45"/>
      <c r="G135" s="45"/>
      <c r="H135" s="45"/>
      <c r="I135" s="46"/>
      <c r="J135" s="46"/>
      <c r="K135" s="47"/>
      <c r="L135" s="48"/>
      <c r="M135" s="47"/>
      <c r="N135" s="46"/>
      <c r="O135" s="46"/>
      <c r="P135" s="18"/>
    </row>
    <row r="136" spans="1:16" s="19" customFormat="1" ht="14.25" customHeight="1" outlineLevel="1">
      <c r="A136" s="43"/>
      <c r="B136" s="44"/>
      <c r="C136" s="45"/>
      <c r="D136" s="45"/>
      <c r="E136" s="45"/>
      <c r="F136" s="45"/>
      <c r="G136" s="45"/>
      <c r="H136" s="45"/>
      <c r="I136" s="46"/>
      <c r="J136" s="46"/>
      <c r="K136" s="47"/>
      <c r="L136" s="48"/>
      <c r="M136" s="47"/>
      <c r="N136" s="46"/>
      <c r="O136" s="46"/>
      <c r="P136" s="18"/>
    </row>
    <row r="137" spans="1:16" s="19" customFormat="1" ht="14.25" customHeight="1" outlineLevel="1">
      <c r="A137" s="43"/>
      <c r="B137" s="44"/>
      <c r="C137" s="45"/>
      <c r="D137" s="45"/>
      <c r="E137" s="45"/>
      <c r="F137" s="45"/>
      <c r="G137" s="45"/>
      <c r="H137" s="45"/>
      <c r="I137" s="46"/>
      <c r="J137" s="46"/>
      <c r="K137" s="47"/>
      <c r="L137" s="48"/>
      <c r="M137" s="47"/>
      <c r="N137" s="46"/>
      <c r="O137" s="46"/>
      <c r="P137" s="18"/>
    </row>
    <row r="138" spans="1:16" s="19" customFormat="1" ht="14.25" customHeight="1" outlineLevel="1">
      <c r="A138" s="43"/>
      <c r="B138" s="44"/>
      <c r="C138" s="45"/>
      <c r="D138" s="45"/>
      <c r="E138" s="45"/>
      <c r="F138" s="45"/>
      <c r="G138" s="45"/>
      <c r="H138" s="45"/>
      <c r="I138" s="46"/>
      <c r="J138" s="46"/>
      <c r="K138" s="47"/>
      <c r="L138" s="48"/>
      <c r="M138" s="47"/>
      <c r="N138" s="46"/>
      <c r="O138" s="46"/>
      <c r="P138" s="18"/>
    </row>
    <row r="139" spans="1:16" s="19" customFormat="1" ht="14.25" customHeight="1" outlineLevel="1">
      <c r="A139" s="43"/>
      <c r="B139" s="44"/>
      <c r="C139" s="45"/>
      <c r="D139" s="45"/>
      <c r="E139" s="45"/>
      <c r="F139" s="45"/>
      <c r="G139" s="45"/>
      <c r="H139" s="45"/>
      <c r="I139" s="46"/>
      <c r="J139" s="46"/>
      <c r="K139" s="47"/>
      <c r="L139" s="48"/>
      <c r="M139" s="47"/>
      <c r="N139" s="46"/>
      <c r="O139" s="46"/>
      <c r="P139" s="18"/>
    </row>
    <row r="140" spans="1:16" s="19" customFormat="1" ht="14.25" customHeight="1" outlineLevel="1">
      <c r="A140" s="43"/>
      <c r="B140" s="44"/>
      <c r="C140" s="45"/>
      <c r="D140" s="45"/>
      <c r="E140" s="45"/>
      <c r="F140" s="45"/>
      <c r="G140" s="45"/>
      <c r="H140" s="45"/>
      <c r="I140" s="46"/>
      <c r="J140" s="46"/>
      <c r="K140" s="47"/>
      <c r="L140" s="48"/>
      <c r="M140" s="47"/>
      <c r="N140" s="46"/>
      <c r="O140" s="46"/>
      <c r="P140" s="18"/>
    </row>
    <row r="141" spans="1:16" s="19" customFormat="1" ht="14.25" customHeight="1" outlineLevel="1">
      <c r="A141" s="43"/>
      <c r="B141" s="44"/>
      <c r="C141" s="45"/>
      <c r="D141" s="45"/>
      <c r="E141" s="45"/>
      <c r="F141" s="45"/>
      <c r="G141" s="45"/>
      <c r="H141" s="45"/>
      <c r="I141" s="46"/>
      <c r="J141" s="46"/>
      <c r="K141" s="47"/>
      <c r="L141" s="48"/>
      <c r="M141" s="47"/>
      <c r="N141" s="46"/>
      <c r="O141" s="46"/>
      <c r="P141" s="18"/>
    </row>
    <row r="142" spans="1:16" s="19" customFormat="1" ht="14.25" customHeight="1" outlineLevel="1">
      <c r="A142" s="43"/>
      <c r="B142" s="44"/>
      <c r="C142" s="45"/>
      <c r="D142" s="45"/>
      <c r="E142" s="45"/>
      <c r="F142" s="45"/>
      <c r="G142" s="45"/>
      <c r="H142" s="45"/>
      <c r="I142" s="46"/>
      <c r="J142" s="46"/>
      <c r="K142" s="47"/>
      <c r="L142" s="48"/>
      <c r="M142" s="47"/>
      <c r="N142" s="46"/>
      <c r="O142" s="46"/>
      <c r="P142" s="18"/>
    </row>
    <row r="143" spans="1:16" s="19" customFormat="1" ht="14.25" customHeight="1" outlineLevel="1">
      <c r="A143" s="43"/>
      <c r="B143" s="44"/>
      <c r="C143" s="45"/>
      <c r="D143" s="45"/>
      <c r="E143" s="45"/>
      <c r="F143" s="45"/>
      <c r="G143" s="45"/>
      <c r="H143" s="45"/>
      <c r="I143" s="46"/>
      <c r="J143" s="46"/>
      <c r="K143" s="47"/>
      <c r="L143" s="48"/>
      <c r="M143" s="47"/>
      <c r="N143" s="46"/>
      <c r="O143" s="46"/>
      <c r="P143" s="18"/>
    </row>
    <row r="144" spans="1:16" s="19" customFormat="1" ht="14.25" customHeight="1" outlineLevel="1">
      <c r="A144" s="43"/>
      <c r="B144" s="44"/>
      <c r="C144" s="45"/>
      <c r="D144" s="45"/>
      <c r="E144" s="45"/>
      <c r="F144" s="45"/>
      <c r="G144" s="45"/>
      <c r="H144" s="45"/>
      <c r="I144" s="46"/>
      <c r="J144" s="46"/>
      <c r="K144" s="47"/>
      <c r="L144" s="48"/>
      <c r="M144" s="47"/>
      <c r="N144" s="46"/>
      <c r="O144" s="46"/>
      <c r="P144" s="18"/>
    </row>
    <row r="145" spans="1:16" s="19" customFormat="1" ht="14.25" customHeight="1" outlineLevel="1">
      <c r="A145" s="43"/>
      <c r="B145" s="44"/>
      <c r="C145" s="45"/>
      <c r="D145" s="45"/>
      <c r="E145" s="45"/>
      <c r="F145" s="45"/>
      <c r="G145" s="45"/>
      <c r="H145" s="45"/>
      <c r="I145" s="46"/>
      <c r="J145" s="46"/>
      <c r="K145" s="47"/>
      <c r="L145" s="48"/>
      <c r="M145" s="47"/>
      <c r="N145" s="46"/>
      <c r="O145" s="46"/>
      <c r="P145" s="18"/>
    </row>
    <row r="146" spans="1:16" s="19" customFormat="1" ht="14.25" customHeight="1" outlineLevel="1">
      <c r="A146" s="43"/>
      <c r="B146" s="44"/>
      <c r="C146" s="45"/>
      <c r="D146" s="45"/>
      <c r="E146" s="45"/>
      <c r="F146" s="45"/>
      <c r="G146" s="45"/>
      <c r="H146" s="45"/>
      <c r="I146" s="46"/>
      <c r="J146" s="46"/>
      <c r="K146" s="47"/>
      <c r="L146" s="48"/>
      <c r="M146" s="47"/>
      <c r="N146" s="46"/>
      <c r="O146" s="46"/>
      <c r="P146" s="18"/>
    </row>
    <row r="147" spans="1:16" s="19" customFormat="1" ht="14.25" customHeight="1" outlineLevel="1">
      <c r="A147" s="43"/>
      <c r="B147" s="44"/>
      <c r="C147" s="45"/>
      <c r="D147" s="45"/>
      <c r="E147" s="45"/>
      <c r="F147" s="45"/>
      <c r="G147" s="45"/>
      <c r="H147" s="45"/>
      <c r="I147" s="46"/>
      <c r="J147" s="46"/>
      <c r="K147" s="47"/>
      <c r="L147" s="48"/>
      <c r="M147" s="47"/>
      <c r="N147" s="46"/>
      <c r="O147" s="46"/>
      <c r="P147" s="18"/>
    </row>
    <row r="148" spans="1:16" s="19" customFormat="1" ht="14.25" customHeight="1" outlineLevel="1">
      <c r="A148" s="43"/>
      <c r="B148" s="44"/>
      <c r="C148" s="45"/>
      <c r="D148" s="45"/>
      <c r="E148" s="45"/>
      <c r="F148" s="45"/>
      <c r="G148" s="45"/>
      <c r="H148" s="45"/>
      <c r="I148" s="46"/>
      <c r="J148" s="46"/>
      <c r="K148" s="47"/>
      <c r="L148" s="48"/>
      <c r="M148" s="47"/>
      <c r="N148" s="46"/>
      <c r="O148" s="46"/>
      <c r="P148" s="18"/>
    </row>
    <row r="149" spans="1:16" s="19" customFormat="1" ht="14.25" customHeight="1" outlineLevel="1">
      <c r="A149" s="43"/>
      <c r="B149" s="44"/>
      <c r="C149" s="45"/>
      <c r="D149" s="45"/>
      <c r="E149" s="45"/>
      <c r="F149" s="45"/>
      <c r="G149" s="45"/>
      <c r="H149" s="45"/>
      <c r="I149" s="46"/>
      <c r="J149" s="46"/>
      <c r="K149" s="47"/>
      <c r="L149" s="48"/>
      <c r="M149" s="47"/>
      <c r="N149" s="46"/>
      <c r="O149" s="46"/>
      <c r="P149" s="18"/>
    </row>
    <row r="150" spans="1:16" s="19" customFormat="1" ht="14.25" customHeight="1" outlineLevel="1">
      <c r="A150" s="43"/>
      <c r="B150" s="44"/>
      <c r="C150" s="45"/>
      <c r="D150" s="45"/>
      <c r="E150" s="45"/>
      <c r="F150" s="45"/>
      <c r="G150" s="45"/>
      <c r="H150" s="45"/>
      <c r="I150" s="46"/>
      <c r="J150" s="46"/>
      <c r="K150" s="47"/>
      <c r="L150" s="48"/>
      <c r="M150" s="47"/>
      <c r="N150" s="46"/>
      <c r="O150" s="46"/>
      <c r="P150" s="18"/>
    </row>
    <row r="151" spans="1:16" s="19" customFormat="1" ht="14.25" customHeight="1" outlineLevel="1">
      <c r="A151" s="43"/>
      <c r="B151" s="44"/>
      <c r="C151" s="45"/>
      <c r="D151" s="45"/>
      <c r="E151" s="45"/>
      <c r="F151" s="45"/>
      <c r="G151" s="45"/>
      <c r="H151" s="45"/>
      <c r="I151" s="46"/>
      <c r="J151" s="46"/>
      <c r="K151" s="47"/>
      <c r="L151" s="48"/>
      <c r="M151" s="47"/>
      <c r="N151" s="46"/>
      <c r="O151" s="46"/>
      <c r="P151" s="18"/>
    </row>
    <row r="152" spans="1:16" s="19" customFormat="1" ht="14.25" customHeight="1" outlineLevel="1">
      <c r="A152" s="43"/>
      <c r="B152" s="44"/>
      <c r="C152" s="45"/>
      <c r="D152" s="45"/>
      <c r="E152" s="45"/>
      <c r="F152" s="45"/>
      <c r="G152" s="45"/>
      <c r="H152" s="45"/>
      <c r="I152" s="46"/>
      <c r="J152" s="46"/>
      <c r="K152" s="47"/>
      <c r="L152" s="48"/>
      <c r="M152" s="47"/>
      <c r="N152" s="46"/>
      <c r="O152" s="46"/>
      <c r="P152" s="18"/>
    </row>
    <row r="153" spans="1:16" s="19" customFormat="1" ht="14.25" customHeight="1" outlineLevel="1">
      <c r="A153" s="43"/>
      <c r="B153" s="44"/>
      <c r="C153" s="45"/>
      <c r="D153" s="45"/>
      <c r="E153" s="45"/>
      <c r="F153" s="45"/>
      <c r="G153" s="45"/>
      <c r="H153" s="45"/>
      <c r="I153" s="46"/>
      <c r="J153" s="46"/>
      <c r="K153" s="47"/>
      <c r="L153" s="48"/>
      <c r="M153" s="47"/>
      <c r="N153" s="46"/>
      <c r="O153" s="46"/>
      <c r="P153" s="18"/>
    </row>
    <row r="154" spans="1:16" s="19" customFormat="1" ht="14.25" customHeight="1" outlineLevel="1">
      <c r="A154" s="43"/>
      <c r="B154" s="44"/>
      <c r="C154" s="45"/>
      <c r="D154" s="45"/>
      <c r="E154" s="45"/>
      <c r="F154" s="45"/>
      <c r="G154" s="45"/>
      <c r="H154" s="45"/>
      <c r="I154" s="46"/>
      <c r="J154" s="46"/>
      <c r="K154" s="47"/>
      <c r="L154" s="48"/>
      <c r="M154" s="47"/>
      <c r="N154" s="46"/>
      <c r="O154" s="46"/>
      <c r="P154" s="18"/>
    </row>
    <row r="155" spans="1:16" s="19" customFormat="1" ht="14.25" customHeight="1" outlineLevel="1">
      <c r="A155" s="43"/>
      <c r="B155" s="44"/>
      <c r="C155" s="45"/>
      <c r="D155" s="45"/>
      <c r="E155" s="45"/>
      <c r="F155" s="45"/>
      <c r="G155" s="45"/>
      <c r="H155" s="45"/>
      <c r="I155" s="46"/>
      <c r="J155" s="46"/>
      <c r="K155" s="47"/>
      <c r="L155" s="48"/>
      <c r="M155" s="47"/>
      <c r="N155" s="46"/>
      <c r="O155" s="46"/>
      <c r="P155" s="18"/>
    </row>
    <row r="156" spans="1:16" s="19" customFormat="1" ht="14.25" customHeight="1" outlineLevel="1">
      <c r="A156" s="43"/>
      <c r="B156" s="44"/>
      <c r="C156" s="45"/>
      <c r="D156" s="45"/>
      <c r="E156" s="45"/>
      <c r="F156" s="45"/>
      <c r="G156" s="45"/>
      <c r="H156" s="45"/>
      <c r="I156" s="46"/>
      <c r="J156" s="46"/>
      <c r="K156" s="47"/>
      <c r="L156" s="48"/>
      <c r="M156" s="47"/>
      <c r="N156" s="46"/>
      <c r="O156" s="46"/>
      <c r="P156" s="18"/>
    </row>
    <row r="157" spans="1:16" s="19" customFormat="1" ht="14.25" customHeight="1" outlineLevel="1">
      <c r="A157" s="43"/>
      <c r="B157" s="44"/>
      <c r="C157" s="45"/>
      <c r="D157" s="45"/>
      <c r="E157" s="45"/>
      <c r="F157" s="45"/>
      <c r="G157" s="45"/>
      <c r="H157" s="45"/>
      <c r="I157" s="46"/>
      <c r="J157" s="46"/>
      <c r="K157" s="47"/>
      <c r="L157" s="48"/>
      <c r="M157" s="47"/>
      <c r="N157" s="46"/>
      <c r="O157" s="46"/>
      <c r="P157" s="18"/>
    </row>
    <row r="158" spans="1:16" s="19" customFormat="1" ht="14.25" customHeight="1" outlineLevel="1">
      <c r="A158" s="43"/>
      <c r="B158" s="44"/>
      <c r="C158" s="45"/>
      <c r="D158" s="45"/>
      <c r="E158" s="45"/>
      <c r="F158" s="45"/>
      <c r="G158" s="45"/>
      <c r="H158" s="45"/>
      <c r="I158" s="46"/>
      <c r="J158" s="46"/>
      <c r="K158" s="47"/>
      <c r="L158" s="48"/>
      <c r="M158" s="47"/>
      <c r="N158" s="46"/>
      <c r="O158" s="46"/>
      <c r="P158" s="18"/>
    </row>
    <row r="159" spans="1:16" s="19" customFormat="1" ht="14.25" customHeight="1" outlineLevel="1">
      <c r="A159" s="43"/>
      <c r="B159" s="44"/>
      <c r="C159" s="45"/>
      <c r="D159" s="45"/>
      <c r="E159" s="45"/>
      <c r="F159" s="45"/>
      <c r="G159" s="45"/>
      <c r="H159" s="45"/>
      <c r="I159" s="46"/>
      <c r="J159" s="46"/>
      <c r="K159" s="47"/>
      <c r="L159" s="48"/>
      <c r="M159" s="47"/>
      <c r="N159" s="46"/>
      <c r="O159" s="46"/>
      <c r="P159" s="18"/>
    </row>
    <row r="160" spans="1:16" s="19" customFormat="1" ht="14.25" customHeight="1" outlineLevel="1">
      <c r="A160" s="43"/>
      <c r="B160" s="44"/>
      <c r="C160" s="45"/>
      <c r="D160" s="45"/>
      <c r="E160" s="45"/>
      <c r="F160" s="45"/>
      <c r="G160" s="45"/>
      <c r="H160" s="45"/>
      <c r="I160" s="46"/>
      <c r="J160" s="46"/>
      <c r="K160" s="47"/>
      <c r="L160" s="48"/>
      <c r="M160" s="47"/>
      <c r="N160" s="46"/>
      <c r="O160" s="46"/>
      <c r="P160" s="18"/>
    </row>
    <row r="161" spans="1:16" s="19" customFormat="1" ht="14.25" customHeight="1" outlineLevel="1">
      <c r="A161" s="43"/>
      <c r="B161" s="44"/>
      <c r="C161" s="45"/>
      <c r="D161" s="45"/>
      <c r="E161" s="45"/>
      <c r="F161" s="45"/>
      <c r="G161" s="45"/>
      <c r="H161" s="45"/>
      <c r="I161" s="46"/>
      <c r="J161" s="46"/>
      <c r="K161" s="47"/>
      <c r="L161" s="48"/>
      <c r="M161" s="47"/>
      <c r="N161" s="46"/>
      <c r="O161" s="46"/>
      <c r="P161" s="18"/>
    </row>
    <row r="162" spans="1:16" s="19" customFormat="1" ht="14.25" customHeight="1" outlineLevel="1">
      <c r="A162" s="43"/>
      <c r="B162" s="44"/>
      <c r="C162" s="45"/>
      <c r="D162" s="45"/>
      <c r="E162" s="45"/>
      <c r="F162" s="45"/>
      <c r="G162" s="45"/>
      <c r="H162" s="45"/>
      <c r="I162" s="46"/>
      <c r="J162" s="46"/>
      <c r="K162" s="47"/>
      <c r="L162" s="48"/>
      <c r="M162" s="47"/>
      <c r="N162" s="46"/>
      <c r="O162" s="46"/>
      <c r="P162" s="18"/>
    </row>
    <row r="163" spans="1:16" s="19" customFormat="1" ht="14.25" customHeight="1" outlineLevel="1">
      <c r="A163" s="43"/>
      <c r="B163" s="44"/>
      <c r="C163" s="45"/>
      <c r="D163" s="45"/>
      <c r="E163" s="45"/>
      <c r="F163" s="45"/>
      <c r="G163" s="45"/>
      <c r="H163" s="45"/>
      <c r="I163" s="46"/>
      <c r="J163" s="46"/>
      <c r="K163" s="47"/>
      <c r="L163" s="48"/>
      <c r="M163" s="47"/>
      <c r="N163" s="46"/>
      <c r="O163" s="46"/>
      <c r="P163" s="18"/>
    </row>
    <row r="164" spans="1:16" s="19" customFormat="1" ht="14.25" customHeight="1" outlineLevel="1">
      <c r="A164" s="43"/>
      <c r="B164" s="44"/>
      <c r="C164" s="45"/>
      <c r="D164" s="45"/>
      <c r="E164" s="45"/>
      <c r="F164" s="45"/>
      <c r="G164" s="45"/>
      <c r="H164" s="45"/>
      <c r="I164" s="46"/>
      <c r="J164" s="46"/>
      <c r="K164" s="47"/>
      <c r="L164" s="48"/>
      <c r="M164" s="47"/>
      <c r="N164" s="46"/>
      <c r="O164" s="46"/>
      <c r="P164" s="18"/>
    </row>
    <row r="165" spans="1:16" s="19" customFormat="1" ht="14.25" customHeight="1" outlineLevel="1">
      <c r="A165" s="43"/>
      <c r="B165" s="44"/>
      <c r="C165" s="45"/>
      <c r="D165" s="45"/>
      <c r="E165" s="45"/>
      <c r="F165" s="45"/>
      <c r="G165" s="45"/>
      <c r="H165" s="45"/>
      <c r="I165" s="46"/>
      <c r="J165" s="46"/>
      <c r="K165" s="47"/>
      <c r="L165" s="48"/>
      <c r="M165" s="47"/>
      <c r="N165" s="46"/>
      <c r="O165" s="46"/>
      <c r="P165" s="18"/>
    </row>
    <row r="166" spans="1:16" s="19" customFormat="1" ht="14.25" customHeight="1" outlineLevel="1">
      <c r="A166" s="43"/>
      <c r="B166" s="44"/>
      <c r="C166" s="45"/>
      <c r="D166" s="45"/>
      <c r="E166" s="45"/>
      <c r="F166" s="45"/>
      <c r="G166" s="45"/>
      <c r="H166" s="45"/>
      <c r="I166" s="46"/>
      <c r="J166" s="46"/>
      <c r="K166" s="47"/>
      <c r="L166" s="48"/>
      <c r="M166" s="47"/>
      <c r="N166" s="46"/>
      <c r="O166" s="46"/>
      <c r="P166" s="18"/>
    </row>
    <row r="167" spans="1:16" s="19" customFormat="1" ht="14.25" customHeight="1" outlineLevel="1">
      <c r="A167" s="43"/>
      <c r="B167" s="44"/>
      <c r="C167" s="45"/>
      <c r="D167" s="45"/>
      <c r="E167" s="45"/>
      <c r="F167" s="45"/>
      <c r="G167" s="45"/>
      <c r="H167" s="45"/>
      <c r="I167" s="46"/>
      <c r="J167" s="46"/>
      <c r="K167" s="47"/>
      <c r="L167" s="48"/>
      <c r="M167" s="47"/>
      <c r="N167" s="46"/>
      <c r="O167" s="46"/>
      <c r="P167" s="18"/>
    </row>
    <row r="168" spans="1:16" s="19" customFormat="1" ht="14.25" customHeight="1" outlineLevel="1">
      <c r="A168" s="43"/>
      <c r="B168" s="44"/>
      <c r="C168" s="45"/>
      <c r="D168" s="45"/>
      <c r="E168" s="45"/>
      <c r="F168" s="45"/>
      <c r="G168" s="45"/>
      <c r="H168" s="45"/>
      <c r="I168" s="46"/>
      <c r="J168" s="46"/>
      <c r="K168" s="47"/>
      <c r="L168" s="48"/>
      <c r="M168" s="47"/>
      <c r="N168" s="46"/>
      <c r="O168" s="46"/>
      <c r="P168" s="18"/>
    </row>
    <row r="169" spans="1:16" s="19" customFormat="1" ht="14.25" customHeight="1" outlineLevel="1">
      <c r="A169" s="43"/>
      <c r="B169" s="44"/>
      <c r="C169" s="45"/>
      <c r="D169" s="45"/>
      <c r="E169" s="45"/>
      <c r="F169" s="45"/>
      <c r="G169" s="45"/>
      <c r="H169" s="45"/>
      <c r="I169" s="46"/>
      <c r="J169" s="46"/>
      <c r="K169" s="47"/>
      <c r="L169" s="48"/>
      <c r="M169" s="47"/>
      <c r="N169" s="46"/>
      <c r="O169" s="46"/>
      <c r="P169" s="18"/>
    </row>
    <row r="170" spans="1:16" s="19" customFormat="1" ht="14.25" customHeight="1" outlineLevel="1">
      <c r="A170" s="43"/>
      <c r="B170" s="44"/>
      <c r="C170" s="45"/>
      <c r="D170" s="45"/>
      <c r="E170" s="45"/>
      <c r="F170" s="45"/>
      <c r="G170" s="45"/>
      <c r="H170" s="45"/>
      <c r="I170" s="46"/>
      <c r="J170" s="46"/>
      <c r="K170" s="47"/>
      <c r="L170" s="48"/>
      <c r="M170" s="47"/>
      <c r="N170" s="46"/>
      <c r="O170" s="46"/>
      <c r="P170" s="18"/>
    </row>
    <row r="171" spans="1:16" s="19" customFormat="1" ht="14.25" customHeight="1" outlineLevel="1">
      <c r="A171" s="43"/>
      <c r="B171" s="44"/>
      <c r="C171" s="45"/>
      <c r="D171" s="45"/>
      <c r="E171" s="45"/>
      <c r="F171" s="45"/>
      <c r="G171" s="45"/>
      <c r="H171" s="45"/>
      <c r="I171" s="46"/>
      <c r="J171" s="46"/>
      <c r="K171" s="47"/>
      <c r="L171" s="48"/>
      <c r="M171" s="47"/>
      <c r="N171" s="46"/>
      <c r="O171" s="46"/>
      <c r="P171" s="18"/>
    </row>
    <row r="172" spans="1:16" s="19" customFormat="1" ht="14.25" customHeight="1" outlineLevel="1">
      <c r="A172" s="43"/>
      <c r="B172" s="44"/>
      <c r="C172" s="45"/>
      <c r="D172" s="45"/>
      <c r="E172" s="45"/>
      <c r="F172" s="45"/>
      <c r="G172" s="45"/>
      <c r="H172" s="45"/>
      <c r="I172" s="46"/>
      <c r="J172" s="46"/>
      <c r="K172" s="47"/>
      <c r="L172" s="48"/>
      <c r="M172" s="47"/>
      <c r="N172" s="46"/>
      <c r="O172" s="46"/>
      <c r="P172" s="18"/>
    </row>
    <row r="173" spans="1:16" s="19" customFormat="1" ht="14.25" customHeight="1" outlineLevel="1">
      <c r="A173" s="43"/>
      <c r="B173" s="44"/>
      <c r="C173" s="45"/>
      <c r="D173" s="45"/>
      <c r="E173" s="45"/>
      <c r="F173" s="45"/>
      <c r="G173" s="45"/>
      <c r="H173" s="45"/>
      <c r="I173" s="46"/>
      <c r="J173" s="46"/>
      <c r="K173" s="47"/>
      <c r="L173" s="48"/>
      <c r="M173" s="47"/>
      <c r="N173" s="46"/>
      <c r="O173" s="46"/>
      <c r="P173" s="18"/>
    </row>
    <row r="174" spans="1:16" s="19" customFormat="1" ht="14.25" customHeight="1" outlineLevel="1">
      <c r="A174" s="43"/>
      <c r="B174" s="44"/>
      <c r="C174" s="45"/>
      <c r="D174" s="45"/>
      <c r="E174" s="45"/>
      <c r="F174" s="45"/>
      <c r="G174" s="45"/>
      <c r="H174" s="45"/>
      <c r="I174" s="46"/>
      <c r="J174" s="46"/>
      <c r="K174" s="47"/>
      <c r="L174" s="48"/>
      <c r="M174" s="47"/>
      <c r="N174" s="46"/>
      <c r="O174" s="46"/>
      <c r="P174" s="18"/>
    </row>
    <row r="175" spans="1:16" s="19" customFormat="1" ht="14.25" customHeight="1" outlineLevel="1">
      <c r="A175" s="43"/>
      <c r="B175" s="44"/>
      <c r="C175" s="45"/>
      <c r="D175" s="45"/>
      <c r="E175" s="45"/>
      <c r="F175" s="45"/>
      <c r="G175" s="45"/>
      <c r="H175" s="45"/>
      <c r="I175" s="46"/>
      <c r="J175" s="46"/>
      <c r="K175" s="47"/>
      <c r="L175" s="48"/>
      <c r="M175" s="47"/>
      <c r="N175" s="46"/>
      <c r="O175" s="46"/>
      <c r="P175" s="18"/>
    </row>
    <row r="176" spans="1:16" s="19" customFormat="1" ht="14.25" customHeight="1" outlineLevel="1">
      <c r="A176" s="43"/>
      <c r="B176" s="44"/>
      <c r="C176" s="45"/>
      <c r="D176" s="45"/>
      <c r="E176" s="45"/>
      <c r="F176" s="45"/>
      <c r="G176" s="45"/>
      <c r="H176" s="45"/>
      <c r="I176" s="46"/>
      <c r="J176" s="46"/>
      <c r="K176" s="47"/>
      <c r="L176" s="48"/>
      <c r="M176" s="47"/>
      <c r="N176" s="46"/>
      <c r="O176" s="46"/>
      <c r="P176" s="18"/>
    </row>
    <row r="177" spans="1:16" s="19" customFormat="1" ht="14.25" customHeight="1" outlineLevel="1">
      <c r="A177" s="43"/>
      <c r="B177" s="44"/>
      <c r="C177" s="45"/>
      <c r="D177" s="45"/>
      <c r="E177" s="45"/>
      <c r="F177" s="45"/>
      <c r="G177" s="45"/>
      <c r="H177" s="45"/>
      <c r="I177" s="46"/>
      <c r="J177" s="46"/>
      <c r="K177" s="47"/>
      <c r="L177" s="48"/>
      <c r="M177" s="47"/>
      <c r="N177" s="46"/>
      <c r="O177" s="46"/>
      <c r="P177" s="18"/>
    </row>
    <row r="178" spans="1:16" s="19" customFormat="1" ht="14.25" customHeight="1" outlineLevel="1">
      <c r="A178" s="43"/>
      <c r="B178" s="44"/>
      <c r="C178" s="45"/>
      <c r="D178" s="45"/>
      <c r="E178" s="45"/>
      <c r="F178" s="45"/>
      <c r="G178" s="45"/>
      <c r="H178" s="45"/>
      <c r="I178" s="46"/>
      <c r="J178" s="46"/>
      <c r="K178" s="47"/>
      <c r="L178" s="48"/>
      <c r="M178" s="47"/>
      <c r="N178" s="46"/>
      <c r="O178" s="46"/>
      <c r="P178" s="18"/>
    </row>
    <row r="179" spans="1:16" s="19" customFormat="1" ht="14.25" customHeight="1" outlineLevel="1">
      <c r="A179" s="43"/>
      <c r="B179" s="44"/>
      <c r="C179" s="45"/>
      <c r="D179" s="45"/>
      <c r="E179" s="45"/>
      <c r="F179" s="45"/>
      <c r="G179" s="45"/>
      <c r="H179" s="45"/>
      <c r="I179" s="46"/>
      <c r="J179" s="46"/>
      <c r="K179" s="47"/>
      <c r="L179" s="48"/>
      <c r="M179" s="47"/>
      <c r="N179" s="46"/>
      <c r="O179" s="46"/>
      <c r="P179" s="18"/>
    </row>
    <row r="180" spans="1:16" s="19" customFormat="1" ht="14.25" customHeight="1" outlineLevel="1">
      <c r="A180" s="43"/>
      <c r="B180" s="44"/>
      <c r="C180" s="45"/>
      <c r="D180" s="45"/>
      <c r="E180" s="45"/>
      <c r="F180" s="45"/>
      <c r="G180" s="45"/>
      <c r="H180" s="45"/>
      <c r="I180" s="46"/>
      <c r="J180" s="46"/>
      <c r="K180" s="47"/>
      <c r="L180" s="48"/>
      <c r="M180" s="47"/>
      <c r="N180" s="46"/>
      <c r="O180" s="46"/>
      <c r="P180" s="18"/>
    </row>
    <row r="181" spans="1:16" s="19" customFormat="1" ht="14.25" customHeight="1" outlineLevel="1">
      <c r="A181" s="43"/>
      <c r="B181" s="44"/>
      <c r="C181" s="45"/>
      <c r="D181" s="45"/>
      <c r="E181" s="45"/>
      <c r="F181" s="45"/>
      <c r="G181" s="45"/>
      <c r="H181" s="45"/>
      <c r="I181" s="46"/>
      <c r="J181" s="46"/>
      <c r="K181" s="47"/>
      <c r="L181" s="48"/>
      <c r="M181" s="47"/>
      <c r="N181" s="46"/>
      <c r="O181" s="46"/>
      <c r="P181" s="18"/>
    </row>
    <row r="182" spans="1:16" s="19" customFormat="1" ht="14.25" customHeight="1" outlineLevel="1">
      <c r="A182" s="43"/>
      <c r="B182" s="44"/>
      <c r="C182" s="45"/>
      <c r="D182" s="45"/>
      <c r="E182" s="45"/>
      <c r="F182" s="45"/>
      <c r="G182" s="45"/>
      <c r="H182" s="45"/>
      <c r="I182" s="46"/>
      <c r="J182" s="46"/>
      <c r="K182" s="47"/>
      <c r="L182" s="48"/>
      <c r="M182" s="47"/>
      <c r="N182" s="46"/>
      <c r="O182" s="46"/>
      <c r="P182" s="18"/>
    </row>
    <row r="183" spans="1:16" s="19" customFormat="1" ht="14.25" customHeight="1" outlineLevel="1">
      <c r="A183" s="43"/>
      <c r="B183" s="44"/>
      <c r="C183" s="45"/>
      <c r="D183" s="45"/>
      <c r="E183" s="45"/>
      <c r="F183" s="45"/>
      <c r="G183" s="45"/>
      <c r="H183" s="45"/>
      <c r="I183" s="46"/>
      <c r="J183" s="46"/>
      <c r="K183" s="47"/>
      <c r="L183" s="48"/>
      <c r="M183" s="47"/>
      <c r="N183" s="46"/>
      <c r="O183" s="46"/>
      <c r="P183" s="18"/>
    </row>
    <row r="184" spans="1:16" s="19" customFormat="1" ht="14.25" customHeight="1" outlineLevel="1">
      <c r="A184" s="43"/>
      <c r="B184" s="44"/>
      <c r="C184" s="45"/>
      <c r="D184" s="45"/>
      <c r="E184" s="45"/>
      <c r="F184" s="45"/>
      <c r="G184" s="45"/>
      <c r="H184" s="45"/>
      <c r="I184" s="46"/>
      <c r="J184" s="46"/>
      <c r="K184" s="47"/>
      <c r="L184" s="48"/>
      <c r="M184" s="47"/>
      <c r="N184" s="46"/>
      <c r="O184" s="46"/>
      <c r="P184" s="18"/>
    </row>
    <row r="185" spans="1:16" s="19" customFormat="1" ht="14.25" customHeight="1" outlineLevel="1">
      <c r="A185" s="43"/>
      <c r="B185" s="44"/>
      <c r="C185" s="45"/>
      <c r="D185" s="45"/>
      <c r="E185" s="45"/>
      <c r="F185" s="45"/>
      <c r="G185" s="45"/>
      <c r="H185" s="45"/>
      <c r="I185" s="46"/>
      <c r="J185" s="46"/>
      <c r="K185" s="47"/>
      <c r="L185" s="48"/>
      <c r="M185" s="47"/>
      <c r="N185" s="46"/>
      <c r="O185" s="46"/>
      <c r="P185" s="18"/>
    </row>
    <row r="186" spans="1:16" s="19" customFormat="1" ht="14.25" customHeight="1" outlineLevel="1">
      <c r="A186" s="43"/>
      <c r="B186" s="44"/>
      <c r="C186" s="45"/>
      <c r="D186" s="45"/>
      <c r="E186" s="45"/>
      <c r="F186" s="45"/>
      <c r="G186" s="45"/>
      <c r="H186" s="45"/>
      <c r="I186" s="46"/>
      <c r="J186" s="46"/>
      <c r="K186" s="47"/>
      <c r="L186" s="48"/>
      <c r="M186" s="47"/>
      <c r="N186" s="46"/>
      <c r="O186" s="46"/>
      <c r="P186" s="18"/>
    </row>
    <row r="187" spans="1:16" s="19" customFormat="1" ht="14.25" customHeight="1" outlineLevel="1">
      <c r="A187" s="43"/>
      <c r="B187" s="44"/>
      <c r="C187" s="45"/>
      <c r="D187" s="45"/>
      <c r="E187" s="45"/>
      <c r="F187" s="45"/>
      <c r="G187" s="45"/>
      <c r="H187" s="45"/>
      <c r="I187" s="46"/>
      <c r="J187" s="46"/>
      <c r="K187" s="47"/>
      <c r="L187" s="48"/>
      <c r="M187" s="47"/>
      <c r="N187" s="46"/>
      <c r="O187" s="46"/>
      <c r="P187" s="18"/>
    </row>
    <row r="188" spans="1:16" s="19" customFormat="1" ht="14.25" customHeight="1" outlineLevel="1">
      <c r="A188" s="43"/>
      <c r="B188" s="44"/>
      <c r="C188" s="45"/>
      <c r="D188" s="45"/>
      <c r="E188" s="45"/>
      <c r="F188" s="45"/>
      <c r="G188" s="45"/>
      <c r="H188" s="45"/>
      <c r="I188" s="46"/>
      <c r="J188" s="46"/>
      <c r="K188" s="47"/>
      <c r="L188" s="48"/>
      <c r="M188" s="47"/>
      <c r="N188" s="46"/>
      <c r="O188" s="46"/>
      <c r="P188" s="18"/>
    </row>
    <row r="189" spans="1:16" s="19" customFormat="1" ht="14.25" customHeight="1" outlineLevel="1">
      <c r="A189" s="43"/>
      <c r="B189" s="44"/>
      <c r="C189" s="45"/>
      <c r="D189" s="45"/>
      <c r="E189" s="45"/>
      <c r="F189" s="45"/>
      <c r="G189" s="45"/>
      <c r="H189" s="45"/>
      <c r="I189" s="46"/>
      <c r="J189" s="46"/>
      <c r="K189" s="47"/>
      <c r="L189" s="48"/>
      <c r="M189" s="47"/>
      <c r="N189" s="46"/>
      <c r="O189" s="46"/>
      <c r="P189" s="18"/>
    </row>
    <row r="190" spans="1:16" s="19" customFormat="1" ht="14.25" customHeight="1" outlineLevel="1">
      <c r="A190" s="43"/>
      <c r="B190" s="44"/>
      <c r="C190" s="45"/>
      <c r="D190" s="45"/>
      <c r="E190" s="45"/>
      <c r="F190" s="45"/>
      <c r="G190" s="45"/>
      <c r="H190" s="45"/>
      <c r="I190" s="46"/>
      <c r="J190" s="46"/>
      <c r="K190" s="47"/>
      <c r="L190" s="48"/>
      <c r="M190" s="47"/>
      <c r="N190" s="46"/>
      <c r="O190" s="46"/>
      <c r="P190" s="18"/>
    </row>
    <row r="191" spans="1:16" s="19" customFormat="1" ht="14.25" customHeight="1" outlineLevel="1">
      <c r="A191" s="43"/>
      <c r="B191" s="44"/>
      <c r="C191" s="45"/>
      <c r="D191" s="45"/>
      <c r="E191" s="45"/>
      <c r="F191" s="45"/>
      <c r="G191" s="45"/>
      <c r="H191" s="45"/>
      <c r="I191" s="46"/>
      <c r="J191" s="46"/>
      <c r="K191" s="47"/>
      <c r="L191" s="48"/>
      <c r="M191" s="47"/>
      <c r="N191" s="46"/>
      <c r="O191" s="46"/>
      <c r="P191" s="18"/>
    </row>
    <row r="192" spans="1:16" s="19" customFormat="1" ht="14.25" customHeight="1" outlineLevel="1">
      <c r="A192" s="43"/>
      <c r="B192" s="44"/>
      <c r="C192" s="45"/>
      <c r="D192" s="45"/>
      <c r="E192" s="45"/>
      <c r="F192" s="45"/>
      <c r="G192" s="45"/>
      <c r="H192" s="45"/>
      <c r="I192" s="46"/>
      <c r="J192" s="46"/>
      <c r="K192" s="47"/>
      <c r="L192" s="48"/>
      <c r="M192" s="47"/>
      <c r="N192" s="46"/>
      <c r="O192" s="46"/>
      <c r="P192" s="18"/>
    </row>
    <row r="193" spans="1:16" s="19" customFormat="1" ht="14.25" customHeight="1" outlineLevel="1">
      <c r="A193" s="43"/>
      <c r="B193" s="44"/>
      <c r="C193" s="45"/>
      <c r="D193" s="45"/>
      <c r="E193" s="45"/>
      <c r="F193" s="45"/>
      <c r="G193" s="45"/>
      <c r="H193" s="45"/>
      <c r="I193" s="46"/>
      <c r="J193" s="46"/>
      <c r="K193" s="47"/>
      <c r="L193" s="48"/>
      <c r="M193" s="47"/>
      <c r="N193" s="46"/>
      <c r="O193" s="46"/>
      <c r="P193" s="18"/>
    </row>
    <row r="194" spans="1:16" s="19" customFormat="1" ht="14.25" customHeight="1" outlineLevel="1">
      <c r="A194" s="43"/>
      <c r="B194" s="44"/>
      <c r="C194" s="45"/>
      <c r="D194" s="45"/>
      <c r="E194" s="45"/>
      <c r="F194" s="45"/>
      <c r="G194" s="45"/>
      <c r="H194" s="45"/>
      <c r="I194" s="46"/>
      <c r="J194" s="46"/>
      <c r="K194" s="47"/>
      <c r="L194" s="48"/>
      <c r="M194" s="47"/>
      <c r="N194" s="46"/>
      <c r="O194" s="46"/>
      <c r="P194" s="18"/>
    </row>
    <row r="195" spans="1:16" s="19" customFormat="1" ht="14.25" customHeight="1" outlineLevel="1">
      <c r="A195" s="43"/>
      <c r="B195" s="44"/>
      <c r="C195" s="45"/>
      <c r="D195" s="45"/>
      <c r="E195" s="45"/>
      <c r="F195" s="45"/>
      <c r="G195" s="45"/>
      <c r="H195" s="45"/>
      <c r="I195" s="46"/>
      <c r="J195" s="46"/>
      <c r="K195" s="47"/>
      <c r="L195" s="48"/>
      <c r="M195" s="47"/>
      <c r="N195" s="46"/>
      <c r="O195" s="46"/>
      <c r="P195" s="18"/>
    </row>
    <row r="196" spans="1:16" s="19" customFormat="1" ht="14.25" customHeight="1" outlineLevel="1">
      <c r="A196" s="43"/>
      <c r="B196" s="44"/>
      <c r="C196" s="45"/>
      <c r="D196" s="45"/>
      <c r="E196" s="45"/>
      <c r="F196" s="45"/>
      <c r="G196" s="45"/>
      <c r="H196" s="45"/>
      <c r="I196" s="46"/>
      <c r="J196" s="46"/>
      <c r="K196" s="47"/>
      <c r="L196" s="48"/>
      <c r="M196" s="47"/>
      <c r="N196" s="46"/>
      <c r="O196" s="46"/>
      <c r="P196" s="18"/>
    </row>
    <row r="197" spans="1:16" s="19" customFormat="1" ht="14.25" customHeight="1" outlineLevel="1">
      <c r="A197" s="43"/>
      <c r="B197" s="44"/>
      <c r="C197" s="45"/>
      <c r="D197" s="45"/>
      <c r="E197" s="45"/>
      <c r="F197" s="45"/>
      <c r="G197" s="45"/>
      <c r="H197" s="45"/>
      <c r="I197" s="46"/>
      <c r="J197" s="46"/>
      <c r="K197" s="47"/>
      <c r="L197" s="48"/>
      <c r="M197" s="47"/>
      <c r="N197" s="46"/>
      <c r="O197" s="46"/>
      <c r="P197" s="18"/>
    </row>
    <row r="198" spans="1:16" s="19" customFormat="1" ht="14.25" customHeight="1" outlineLevel="1">
      <c r="A198" s="43"/>
      <c r="B198" s="44"/>
      <c r="C198" s="45"/>
      <c r="D198" s="45"/>
      <c r="E198" s="45"/>
      <c r="F198" s="45"/>
      <c r="G198" s="45"/>
      <c r="H198" s="45"/>
      <c r="I198" s="46"/>
      <c r="J198" s="46"/>
      <c r="K198" s="47"/>
      <c r="L198" s="48"/>
      <c r="M198" s="47"/>
      <c r="N198" s="46"/>
      <c r="O198" s="46"/>
      <c r="P198" s="18"/>
    </row>
    <row r="199" spans="1:16" s="19" customFormat="1" ht="14.25" customHeight="1" outlineLevel="1">
      <c r="A199" s="43"/>
      <c r="B199" s="44"/>
      <c r="C199" s="45"/>
      <c r="D199" s="45"/>
      <c r="E199" s="45"/>
      <c r="F199" s="45"/>
      <c r="G199" s="45"/>
      <c r="H199" s="45"/>
      <c r="I199" s="46"/>
      <c r="J199" s="46"/>
      <c r="K199" s="47"/>
      <c r="L199" s="48"/>
      <c r="M199" s="47"/>
      <c r="N199" s="46"/>
      <c r="O199" s="46"/>
      <c r="P199" s="18"/>
    </row>
    <row r="200" spans="1:16" s="19" customFormat="1" ht="14.25" customHeight="1" outlineLevel="1">
      <c r="A200" s="43"/>
      <c r="B200" s="44"/>
      <c r="C200" s="45"/>
      <c r="D200" s="45"/>
      <c r="E200" s="45"/>
      <c r="F200" s="45"/>
      <c r="G200" s="45"/>
      <c r="H200" s="45"/>
      <c r="I200" s="46"/>
      <c r="J200" s="46"/>
      <c r="K200" s="47"/>
      <c r="L200" s="48"/>
      <c r="M200" s="47"/>
      <c r="N200" s="46"/>
      <c r="O200" s="46"/>
      <c r="P200" s="18"/>
    </row>
    <row r="201" spans="1:16" s="19" customFormat="1" ht="14.25" customHeight="1" outlineLevel="1">
      <c r="A201" s="43"/>
      <c r="B201" s="44"/>
      <c r="C201" s="45"/>
      <c r="D201" s="45"/>
      <c r="E201" s="45"/>
      <c r="F201" s="45"/>
      <c r="G201" s="45"/>
      <c r="H201" s="45"/>
      <c r="I201" s="46"/>
      <c r="J201" s="46"/>
      <c r="K201" s="47"/>
      <c r="L201" s="48"/>
      <c r="M201" s="47"/>
      <c r="N201" s="46"/>
      <c r="O201" s="46"/>
      <c r="P201" s="18"/>
    </row>
    <row r="202" spans="1:16" s="19" customFormat="1" ht="14.25" customHeight="1" outlineLevel="1">
      <c r="A202" s="43"/>
      <c r="B202" s="44"/>
      <c r="C202" s="45"/>
      <c r="D202" s="45"/>
      <c r="E202" s="45"/>
      <c r="F202" s="45"/>
      <c r="G202" s="45"/>
      <c r="H202" s="45"/>
      <c r="I202" s="46"/>
      <c r="J202" s="46"/>
      <c r="K202" s="47"/>
      <c r="L202" s="48"/>
      <c r="M202" s="47"/>
      <c r="N202" s="46"/>
      <c r="O202" s="46"/>
      <c r="P202" s="18"/>
    </row>
    <row r="203" spans="1:16" s="19" customFormat="1" ht="14.25" customHeight="1" outlineLevel="1">
      <c r="A203" s="43"/>
      <c r="B203" s="44"/>
      <c r="C203" s="45"/>
      <c r="D203" s="45"/>
      <c r="E203" s="45"/>
      <c r="F203" s="45"/>
      <c r="G203" s="45"/>
      <c r="H203" s="45"/>
      <c r="I203" s="46"/>
      <c r="J203" s="46"/>
      <c r="K203" s="47"/>
      <c r="L203" s="48"/>
      <c r="M203" s="47"/>
      <c r="N203" s="46"/>
      <c r="O203" s="46"/>
      <c r="P203" s="18"/>
    </row>
    <row r="204" spans="1:16" s="19" customFormat="1" ht="14.25" customHeight="1" outlineLevel="1">
      <c r="A204" s="43"/>
      <c r="B204" s="44"/>
      <c r="C204" s="45"/>
      <c r="D204" s="45"/>
      <c r="E204" s="45"/>
      <c r="F204" s="45"/>
      <c r="G204" s="45"/>
      <c r="H204" s="45"/>
      <c r="I204" s="46"/>
      <c r="J204" s="46"/>
      <c r="K204" s="47"/>
      <c r="L204" s="48"/>
      <c r="M204" s="47"/>
      <c r="N204" s="46"/>
      <c r="O204" s="46"/>
      <c r="P204" s="18"/>
    </row>
    <row r="205" spans="1:16" s="19" customFormat="1" ht="14.25" customHeight="1" outlineLevel="1">
      <c r="A205" s="43"/>
      <c r="B205" s="44"/>
      <c r="C205" s="45"/>
      <c r="D205" s="45"/>
      <c r="E205" s="45"/>
      <c r="F205" s="45"/>
      <c r="G205" s="45"/>
      <c r="H205" s="45"/>
      <c r="I205" s="46"/>
      <c r="J205" s="46"/>
      <c r="K205" s="47"/>
      <c r="L205" s="48"/>
      <c r="M205" s="47"/>
      <c r="N205" s="46"/>
      <c r="O205" s="46"/>
      <c r="P205" s="18"/>
    </row>
    <row r="206" spans="1:16" s="19" customFormat="1" ht="14.25" customHeight="1" outlineLevel="1">
      <c r="A206" s="43"/>
      <c r="B206" s="44"/>
      <c r="C206" s="45"/>
      <c r="D206" s="45"/>
      <c r="E206" s="45"/>
      <c r="F206" s="45"/>
      <c r="G206" s="45"/>
      <c r="H206" s="45"/>
      <c r="I206" s="46"/>
      <c r="J206" s="46"/>
      <c r="K206" s="47"/>
      <c r="L206" s="48"/>
      <c r="M206" s="47"/>
      <c r="N206" s="46"/>
      <c r="O206" s="46"/>
      <c r="P206" s="18"/>
    </row>
    <row r="207" spans="1:16" s="19" customFormat="1" ht="14.25" customHeight="1" outlineLevel="1">
      <c r="A207" s="43"/>
      <c r="B207" s="44"/>
      <c r="C207" s="45"/>
      <c r="D207" s="45"/>
      <c r="E207" s="45"/>
      <c r="F207" s="45"/>
      <c r="G207" s="45"/>
      <c r="H207" s="45"/>
      <c r="I207" s="46"/>
      <c r="J207" s="46"/>
      <c r="K207" s="47"/>
      <c r="L207" s="48"/>
      <c r="M207" s="47"/>
      <c r="N207" s="46"/>
      <c r="O207" s="46"/>
      <c r="P207" s="18"/>
    </row>
    <row r="208" spans="1:16" s="19" customFormat="1" ht="14.25" customHeight="1" outlineLevel="1">
      <c r="A208" s="43"/>
      <c r="B208" s="44"/>
      <c r="C208" s="45"/>
      <c r="D208" s="45"/>
      <c r="E208" s="45"/>
      <c r="F208" s="45"/>
      <c r="G208" s="45"/>
      <c r="H208" s="45"/>
      <c r="I208" s="46"/>
      <c r="J208" s="46"/>
      <c r="K208" s="47"/>
      <c r="L208" s="48"/>
      <c r="M208" s="47"/>
      <c r="N208" s="46"/>
      <c r="O208" s="46"/>
      <c r="P208" s="18"/>
    </row>
    <row r="209" spans="1:16" s="19" customFormat="1" ht="14.25" customHeight="1" outlineLevel="1">
      <c r="A209" s="43"/>
      <c r="B209" s="44"/>
      <c r="C209" s="45"/>
      <c r="D209" s="45"/>
      <c r="E209" s="45"/>
      <c r="F209" s="45"/>
      <c r="G209" s="45"/>
      <c r="H209" s="45"/>
      <c r="I209" s="46"/>
      <c r="J209" s="46"/>
      <c r="K209" s="47"/>
      <c r="L209" s="48"/>
      <c r="M209" s="47"/>
      <c r="N209" s="46"/>
      <c r="O209" s="46"/>
      <c r="P209" s="18"/>
    </row>
    <row r="210" spans="1:16" s="19" customFormat="1" ht="14.25" customHeight="1" outlineLevel="1">
      <c r="A210" s="43"/>
      <c r="B210" s="44"/>
      <c r="C210" s="45"/>
      <c r="D210" s="45"/>
      <c r="E210" s="45"/>
      <c r="F210" s="45"/>
      <c r="G210" s="45"/>
      <c r="H210" s="45"/>
      <c r="I210" s="46"/>
      <c r="J210" s="46"/>
      <c r="K210" s="47"/>
      <c r="L210" s="48"/>
      <c r="M210" s="47"/>
      <c r="N210" s="46"/>
      <c r="O210" s="46"/>
      <c r="P210" s="18"/>
    </row>
    <row r="211" spans="1:16" s="19" customFormat="1" ht="14.25" customHeight="1" outlineLevel="1">
      <c r="A211" s="43"/>
      <c r="B211" s="44"/>
      <c r="C211" s="45"/>
      <c r="D211" s="45"/>
      <c r="E211" s="45"/>
      <c r="F211" s="45"/>
      <c r="G211" s="45"/>
      <c r="H211" s="45"/>
      <c r="I211" s="46"/>
      <c r="J211" s="46"/>
      <c r="K211" s="47"/>
      <c r="L211" s="48"/>
      <c r="M211" s="47"/>
      <c r="N211" s="46"/>
      <c r="O211" s="46"/>
      <c r="P211" s="18"/>
    </row>
    <row r="212" spans="1:16" s="19" customFormat="1" ht="14.25" customHeight="1" outlineLevel="1">
      <c r="A212" s="43"/>
      <c r="B212" s="44"/>
      <c r="C212" s="45"/>
      <c r="D212" s="45"/>
      <c r="E212" s="45"/>
      <c r="F212" s="45"/>
      <c r="G212" s="45"/>
      <c r="H212" s="45"/>
      <c r="I212" s="46"/>
      <c r="J212" s="46"/>
      <c r="K212" s="47"/>
      <c r="L212" s="48"/>
      <c r="M212" s="47"/>
      <c r="N212" s="46"/>
      <c r="O212" s="46"/>
      <c r="P212" s="18"/>
    </row>
    <row r="213" spans="1:16" s="19" customFormat="1" ht="14.25" customHeight="1" outlineLevel="1">
      <c r="A213" s="43"/>
      <c r="B213" s="44"/>
      <c r="C213" s="45"/>
      <c r="D213" s="45"/>
      <c r="E213" s="45"/>
      <c r="F213" s="45"/>
      <c r="G213" s="45"/>
      <c r="H213" s="45"/>
      <c r="I213" s="46"/>
      <c r="J213" s="46"/>
      <c r="K213" s="47"/>
      <c r="L213" s="48"/>
      <c r="M213" s="47"/>
      <c r="N213" s="46"/>
      <c r="O213" s="46"/>
      <c r="P213" s="18"/>
    </row>
    <row r="214" spans="1:16" s="19" customFormat="1" ht="14.25" customHeight="1" outlineLevel="1">
      <c r="A214" s="43"/>
      <c r="B214" s="44"/>
      <c r="C214" s="45"/>
      <c r="D214" s="45"/>
      <c r="E214" s="45"/>
      <c r="F214" s="45"/>
      <c r="G214" s="45"/>
      <c r="H214" s="45"/>
      <c r="I214" s="46"/>
      <c r="J214" s="46"/>
      <c r="K214" s="47"/>
      <c r="L214" s="48"/>
      <c r="M214" s="47"/>
      <c r="N214" s="46"/>
      <c r="O214" s="46"/>
      <c r="P214" s="18"/>
    </row>
    <row r="215" spans="1:16" s="19" customFormat="1" ht="14.25" customHeight="1" outlineLevel="1">
      <c r="A215" s="43"/>
      <c r="B215" s="44"/>
      <c r="C215" s="45"/>
      <c r="D215" s="45"/>
      <c r="E215" s="45"/>
      <c r="F215" s="45"/>
      <c r="G215" s="45"/>
      <c r="H215" s="45"/>
      <c r="I215" s="46"/>
      <c r="J215" s="46"/>
      <c r="K215" s="47"/>
      <c r="L215" s="48"/>
      <c r="M215" s="47"/>
      <c r="N215" s="46"/>
      <c r="O215" s="46"/>
      <c r="P215" s="18"/>
    </row>
    <row r="216" spans="1:16" s="19" customFormat="1" ht="14.25" customHeight="1" outlineLevel="1">
      <c r="A216" s="43"/>
      <c r="B216" s="44"/>
      <c r="C216" s="45"/>
      <c r="D216" s="45"/>
      <c r="E216" s="45"/>
      <c r="F216" s="45"/>
      <c r="G216" s="45"/>
      <c r="H216" s="45"/>
      <c r="I216" s="46"/>
      <c r="J216" s="46"/>
      <c r="K216" s="47"/>
      <c r="L216" s="48"/>
      <c r="M216" s="47"/>
      <c r="N216" s="46"/>
      <c r="O216" s="46"/>
      <c r="P216" s="18"/>
    </row>
    <row r="217" spans="1:16" s="19" customFormat="1" ht="14.25" customHeight="1" outlineLevel="1">
      <c r="A217" s="43"/>
      <c r="B217" s="44"/>
      <c r="C217" s="45"/>
      <c r="D217" s="45"/>
      <c r="E217" s="45"/>
      <c r="F217" s="45"/>
      <c r="G217" s="45"/>
      <c r="H217" s="45"/>
      <c r="I217" s="46"/>
      <c r="J217" s="46"/>
      <c r="K217" s="47"/>
      <c r="L217" s="48"/>
      <c r="M217" s="47"/>
      <c r="N217" s="46"/>
      <c r="O217" s="46"/>
      <c r="P217" s="18"/>
    </row>
    <row r="218" spans="1:16" s="19" customFormat="1" ht="14.25" customHeight="1" outlineLevel="1">
      <c r="A218" s="43"/>
      <c r="B218" s="44"/>
      <c r="C218" s="45"/>
      <c r="D218" s="45"/>
      <c r="E218" s="45"/>
      <c r="F218" s="45"/>
      <c r="G218" s="45"/>
      <c r="H218" s="45"/>
      <c r="I218" s="46"/>
      <c r="J218" s="46"/>
      <c r="K218" s="47"/>
      <c r="L218" s="48"/>
      <c r="M218" s="47"/>
      <c r="N218" s="46"/>
      <c r="O218" s="46"/>
      <c r="P218" s="18"/>
    </row>
    <row r="219" spans="1:16" s="19" customFormat="1" ht="14.25" customHeight="1" outlineLevel="1">
      <c r="A219" s="43"/>
      <c r="B219" s="44"/>
      <c r="C219" s="45"/>
      <c r="D219" s="45"/>
      <c r="E219" s="45"/>
      <c r="F219" s="45"/>
      <c r="G219" s="45"/>
      <c r="H219" s="45"/>
      <c r="I219" s="46"/>
      <c r="J219" s="46"/>
      <c r="K219" s="47"/>
      <c r="L219" s="48"/>
      <c r="M219" s="47"/>
      <c r="N219" s="46"/>
      <c r="O219" s="46"/>
      <c r="P219" s="18"/>
    </row>
    <row r="220" spans="1:16" s="19" customFormat="1" ht="14.25" customHeight="1" outlineLevel="1">
      <c r="A220" s="43"/>
      <c r="B220" s="44"/>
      <c r="C220" s="45"/>
      <c r="D220" s="45"/>
      <c r="E220" s="45"/>
      <c r="F220" s="45"/>
      <c r="G220" s="45"/>
      <c r="H220" s="45"/>
      <c r="I220" s="46"/>
      <c r="J220" s="46"/>
      <c r="K220" s="47"/>
      <c r="L220" s="48"/>
      <c r="M220" s="47"/>
      <c r="N220" s="46"/>
      <c r="O220" s="46"/>
      <c r="P220" s="18"/>
    </row>
    <row r="221" spans="1:16" s="19" customFormat="1" ht="14.25" customHeight="1" outlineLevel="1">
      <c r="A221" s="43"/>
      <c r="B221" s="44"/>
      <c r="C221" s="45"/>
      <c r="D221" s="45"/>
      <c r="E221" s="45"/>
      <c r="F221" s="45"/>
      <c r="G221" s="45"/>
      <c r="H221" s="45"/>
      <c r="I221" s="46"/>
      <c r="J221" s="46"/>
      <c r="K221" s="47"/>
      <c r="L221" s="48"/>
      <c r="M221" s="47"/>
      <c r="N221" s="46"/>
      <c r="O221" s="46"/>
      <c r="P221" s="18"/>
    </row>
    <row r="222" spans="1:16" s="19" customFormat="1" ht="14.25" customHeight="1" outlineLevel="1">
      <c r="A222" s="43"/>
      <c r="B222" s="44"/>
      <c r="C222" s="45"/>
      <c r="D222" s="45"/>
      <c r="E222" s="45"/>
      <c r="F222" s="45"/>
      <c r="G222" s="45"/>
      <c r="H222" s="45"/>
      <c r="I222" s="46"/>
      <c r="J222" s="46"/>
      <c r="K222" s="47"/>
      <c r="L222" s="48"/>
      <c r="M222" s="47"/>
      <c r="N222" s="46"/>
      <c r="O222" s="46"/>
      <c r="P222" s="18"/>
    </row>
    <row r="223" spans="1:16" s="19" customFormat="1" ht="14.25" customHeight="1" outlineLevel="1">
      <c r="A223" s="43"/>
      <c r="B223" s="44"/>
      <c r="C223" s="45"/>
      <c r="D223" s="45"/>
      <c r="E223" s="45"/>
      <c r="F223" s="45"/>
      <c r="G223" s="45"/>
      <c r="H223" s="45"/>
      <c r="I223" s="46"/>
      <c r="J223" s="46"/>
      <c r="K223" s="47"/>
      <c r="L223" s="48"/>
      <c r="M223" s="47"/>
      <c r="N223" s="46"/>
      <c r="O223" s="46"/>
      <c r="P223" s="18"/>
    </row>
    <row r="224" spans="1:16" s="19" customFormat="1" ht="14.25" customHeight="1" outlineLevel="1">
      <c r="A224" s="43"/>
      <c r="B224" s="44"/>
      <c r="C224" s="45"/>
      <c r="D224" s="45"/>
      <c r="E224" s="45"/>
      <c r="F224" s="45"/>
      <c r="G224" s="45"/>
      <c r="H224" s="45"/>
      <c r="I224" s="46"/>
      <c r="J224" s="46"/>
      <c r="K224" s="47"/>
      <c r="L224" s="48"/>
      <c r="M224" s="47"/>
      <c r="N224" s="46"/>
      <c r="O224" s="46"/>
      <c r="P224" s="18"/>
    </row>
    <row r="225" spans="1:16" s="19" customFormat="1" ht="14.25" customHeight="1" outlineLevel="1">
      <c r="A225" s="43"/>
      <c r="B225" s="44"/>
      <c r="C225" s="45"/>
      <c r="D225" s="45"/>
      <c r="E225" s="45"/>
      <c r="F225" s="45"/>
      <c r="G225" s="45"/>
      <c r="H225" s="45"/>
      <c r="I225" s="46"/>
      <c r="J225" s="46"/>
      <c r="K225" s="47"/>
      <c r="L225" s="48"/>
      <c r="M225" s="47"/>
      <c r="N225" s="46"/>
      <c r="O225" s="46"/>
      <c r="P225" s="18"/>
    </row>
    <row r="226" spans="1:16" s="19" customFormat="1" ht="14.25" customHeight="1" outlineLevel="1">
      <c r="A226" s="43"/>
      <c r="B226" s="44"/>
      <c r="C226" s="45"/>
      <c r="D226" s="45"/>
      <c r="E226" s="45"/>
      <c r="F226" s="45"/>
      <c r="G226" s="45"/>
      <c r="H226" s="45"/>
      <c r="I226" s="46"/>
      <c r="J226" s="46"/>
      <c r="K226" s="47"/>
      <c r="L226" s="48"/>
      <c r="M226" s="47"/>
      <c r="N226" s="46"/>
      <c r="O226" s="46"/>
      <c r="P226" s="18"/>
    </row>
    <row r="227" spans="1:16" s="19" customFormat="1" ht="14.25" customHeight="1" outlineLevel="1">
      <c r="A227" s="43"/>
      <c r="B227" s="44"/>
      <c r="C227" s="45"/>
      <c r="D227" s="45"/>
      <c r="E227" s="45"/>
      <c r="F227" s="45"/>
      <c r="G227" s="45"/>
      <c r="H227" s="45"/>
      <c r="I227" s="46"/>
      <c r="J227" s="46"/>
      <c r="K227" s="47"/>
      <c r="L227" s="48"/>
      <c r="M227" s="47"/>
      <c r="N227" s="46"/>
      <c r="O227" s="46"/>
      <c r="P227" s="18"/>
    </row>
    <row r="228" spans="1:16" s="19" customFormat="1" ht="14.25" customHeight="1" outlineLevel="1">
      <c r="A228" s="43"/>
      <c r="B228" s="44"/>
      <c r="C228" s="45"/>
      <c r="D228" s="45"/>
      <c r="E228" s="45"/>
      <c r="F228" s="45"/>
      <c r="G228" s="45"/>
      <c r="H228" s="45"/>
      <c r="I228" s="46"/>
      <c r="J228" s="46"/>
      <c r="K228" s="47"/>
      <c r="L228" s="48"/>
      <c r="M228" s="47"/>
      <c r="N228" s="46"/>
      <c r="O228" s="46"/>
      <c r="P228" s="18"/>
    </row>
    <row r="229" spans="1:16" s="19" customFormat="1" ht="14.25" customHeight="1" outlineLevel="1">
      <c r="A229" s="43"/>
      <c r="B229" s="44"/>
      <c r="C229" s="45"/>
      <c r="D229" s="45"/>
      <c r="E229" s="45"/>
      <c r="F229" s="45"/>
      <c r="G229" s="45"/>
      <c r="H229" s="45"/>
      <c r="I229" s="46"/>
      <c r="J229" s="46"/>
      <c r="K229" s="47"/>
      <c r="L229" s="48"/>
      <c r="M229" s="47"/>
      <c r="N229" s="46"/>
      <c r="O229" s="46"/>
      <c r="P229" s="18"/>
    </row>
    <row r="230" spans="1:16" s="19" customFormat="1" ht="14.25" customHeight="1" outlineLevel="1">
      <c r="A230" s="43"/>
      <c r="B230" s="44"/>
      <c r="C230" s="45"/>
      <c r="D230" s="45"/>
      <c r="E230" s="45"/>
      <c r="F230" s="45"/>
      <c r="G230" s="45"/>
      <c r="H230" s="45"/>
      <c r="I230" s="46"/>
      <c r="J230" s="46"/>
      <c r="K230" s="47"/>
      <c r="L230" s="48"/>
      <c r="M230" s="47"/>
      <c r="N230" s="46"/>
      <c r="O230" s="46"/>
      <c r="P230" s="18"/>
    </row>
    <row r="231" spans="1:16" s="19" customFormat="1" ht="14.25" customHeight="1" outlineLevel="1">
      <c r="A231" s="43"/>
      <c r="B231" s="44"/>
      <c r="C231" s="45"/>
      <c r="D231" s="45"/>
      <c r="E231" s="45"/>
      <c r="F231" s="45"/>
      <c r="G231" s="45"/>
      <c r="H231" s="45"/>
      <c r="I231" s="46"/>
      <c r="J231" s="46"/>
      <c r="K231" s="47"/>
      <c r="L231" s="48"/>
      <c r="M231" s="47"/>
      <c r="N231" s="46"/>
      <c r="O231" s="46"/>
      <c r="P231" s="18"/>
    </row>
    <row r="232" spans="1:16" s="19" customFormat="1" ht="14.25" customHeight="1" outlineLevel="1">
      <c r="A232" s="43"/>
      <c r="B232" s="44"/>
      <c r="C232" s="45"/>
      <c r="D232" s="45"/>
      <c r="E232" s="45"/>
      <c r="F232" s="45"/>
      <c r="G232" s="45"/>
      <c r="H232" s="45"/>
      <c r="I232" s="46"/>
      <c r="J232" s="46"/>
      <c r="K232" s="47"/>
      <c r="L232" s="48"/>
      <c r="M232" s="47"/>
      <c r="N232" s="46"/>
      <c r="O232" s="46"/>
      <c r="P232" s="18"/>
    </row>
    <row r="233" spans="1:16" s="19" customFormat="1" ht="14.25" customHeight="1" outlineLevel="1">
      <c r="A233" s="43"/>
      <c r="B233" s="44"/>
      <c r="C233" s="45"/>
      <c r="D233" s="45"/>
      <c r="E233" s="45"/>
      <c r="F233" s="45"/>
      <c r="G233" s="45"/>
      <c r="H233" s="45"/>
      <c r="I233" s="46"/>
      <c r="J233" s="46"/>
      <c r="K233" s="47"/>
      <c r="L233" s="48"/>
      <c r="M233" s="47"/>
      <c r="N233" s="46"/>
      <c r="O233" s="46"/>
      <c r="P233" s="18"/>
    </row>
    <row r="234" spans="1:16" s="19" customFormat="1" ht="14.25" customHeight="1" outlineLevel="1">
      <c r="A234" s="43"/>
      <c r="B234" s="44"/>
      <c r="C234" s="45"/>
      <c r="D234" s="45"/>
      <c r="E234" s="45"/>
      <c r="F234" s="45"/>
      <c r="G234" s="45"/>
      <c r="H234" s="45"/>
      <c r="I234" s="46"/>
      <c r="J234" s="46"/>
      <c r="K234" s="47"/>
      <c r="L234" s="48"/>
      <c r="M234" s="47"/>
      <c r="N234" s="46"/>
      <c r="O234" s="46"/>
      <c r="P234" s="18"/>
    </row>
    <row r="235" spans="1:16" s="19" customFormat="1" ht="14.25" customHeight="1" outlineLevel="1">
      <c r="A235" s="43"/>
      <c r="B235" s="44"/>
      <c r="C235" s="45"/>
      <c r="D235" s="45"/>
      <c r="E235" s="45"/>
      <c r="F235" s="45"/>
      <c r="G235" s="45"/>
      <c r="H235" s="45"/>
      <c r="I235" s="46"/>
      <c r="J235" s="46"/>
      <c r="K235" s="47"/>
      <c r="L235" s="48"/>
      <c r="M235" s="47"/>
      <c r="N235" s="46"/>
      <c r="O235" s="46"/>
      <c r="P235" s="18"/>
    </row>
    <row r="236" spans="1:16" s="19" customFormat="1" ht="14.25" customHeight="1" outlineLevel="1">
      <c r="A236" s="43"/>
      <c r="B236" s="44"/>
      <c r="C236" s="45"/>
      <c r="D236" s="45"/>
      <c r="E236" s="45"/>
      <c r="F236" s="45"/>
      <c r="G236" s="45"/>
      <c r="H236" s="45"/>
      <c r="I236" s="46"/>
      <c r="J236" s="46"/>
      <c r="K236" s="47"/>
      <c r="L236" s="48"/>
      <c r="M236" s="47"/>
      <c r="N236" s="46"/>
      <c r="O236" s="46"/>
      <c r="P236" s="18"/>
    </row>
    <row r="237" spans="1:16" s="19" customFormat="1" ht="14.25" customHeight="1" outlineLevel="1">
      <c r="A237" s="43"/>
      <c r="B237" s="44"/>
      <c r="C237" s="45"/>
      <c r="D237" s="45"/>
      <c r="E237" s="45"/>
      <c r="F237" s="45"/>
      <c r="G237" s="45"/>
      <c r="H237" s="45"/>
      <c r="I237" s="46"/>
      <c r="J237" s="46"/>
      <c r="K237" s="47"/>
      <c r="L237" s="48"/>
      <c r="M237" s="47"/>
      <c r="N237" s="46"/>
      <c r="O237" s="46"/>
      <c r="P237" s="18"/>
    </row>
  </sheetData>
  <dataConsolidate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204"/>
  <sheetViews>
    <sheetView tabSelected="1" zoomScale="85" zoomScaleNormal="85" workbookViewId="0">
      <pane ySplit="1" topLeftCell="A62" activePane="bottomLeft" state="frozen"/>
      <selection pane="bottomLeft" activeCell="J93" sqref="J93:O94"/>
    </sheetView>
  </sheetViews>
  <sheetFormatPr baseColWidth="10" defaultColWidth="9.140625" defaultRowHeight="12.75" outlineLevelRow="2"/>
  <cols>
    <col min="1" max="1" width="15" style="51" customWidth="1"/>
    <col min="2" max="3" width="9.140625" style="51" customWidth="1"/>
    <col min="4" max="4" width="13.5703125" style="51" customWidth="1"/>
    <col min="5" max="5" width="12" style="51" customWidth="1"/>
    <col min="6" max="6" width="9.7109375" style="51" bestFit="1" customWidth="1"/>
    <col min="7" max="7" width="17" style="51" customWidth="1"/>
    <col min="8" max="8" width="17.28515625" style="51" bestFit="1" customWidth="1"/>
    <col min="9" max="9" width="21.7109375" style="52" customWidth="1"/>
    <col min="10" max="10" width="17.42578125" style="52" customWidth="1"/>
    <col min="11" max="11" width="22.5703125" style="51" customWidth="1"/>
    <col min="12" max="12" width="12.5703125" style="51" bestFit="1" customWidth="1"/>
    <col min="13" max="13" width="9.140625" style="51" customWidth="1"/>
    <col min="14" max="15" width="17.42578125" style="52" customWidth="1"/>
    <col min="16" max="16" width="17.28515625" style="53" bestFit="1" customWidth="1"/>
    <col min="17" max="18" width="9.140625" style="53" customWidth="1"/>
    <col min="19" max="19" width="15.5703125" style="53" bestFit="1" customWidth="1"/>
    <col min="20" max="20" width="15.140625" style="53" bestFit="1" customWidth="1"/>
    <col min="21" max="67" width="9.140625" style="53" customWidth="1"/>
    <col min="68" max="16384" width="9.140625" style="51"/>
  </cols>
  <sheetData>
    <row r="1" spans="1:68" s="8" customFormat="1" ht="39.950000000000003" customHeight="1">
      <c r="A1" s="6" t="s">
        <v>0</v>
      </c>
      <c r="B1" s="6" t="s">
        <v>1</v>
      </c>
      <c r="C1" s="6" t="s">
        <v>14</v>
      </c>
      <c r="D1" s="6" t="s">
        <v>12</v>
      </c>
      <c r="E1" s="6" t="s">
        <v>2</v>
      </c>
      <c r="F1" s="6" t="s">
        <v>3</v>
      </c>
      <c r="G1" s="6" t="s">
        <v>7</v>
      </c>
      <c r="H1" s="6" t="s">
        <v>8</v>
      </c>
      <c r="I1" s="6" t="s">
        <v>4</v>
      </c>
      <c r="J1" s="6" t="s">
        <v>13</v>
      </c>
      <c r="K1" s="6" t="s">
        <v>11</v>
      </c>
      <c r="L1" s="6" t="s">
        <v>5</v>
      </c>
      <c r="M1" s="6" t="s">
        <v>6</v>
      </c>
      <c r="N1" s="6" t="s">
        <v>9</v>
      </c>
      <c r="O1" s="6" t="s">
        <v>10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8" s="20" customFormat="1" ht="14.25" hidden="1" customHeight="1" outlineLevel="1">
      <c r="A2" s="9">
        <v>8</v>
      </c>
      <c r="B2" s="10">
        <v>13.9</v>
      </c>
      <c r="C2" s="11">
        <v>42214</v>
      </c>
      <c r="D2" s="11">
        <v>42213</v>
      </c>
      <c r="E2" s="11">
        <v>42214</v>
      </c>
      <c r="F2" s="11">
        <v>44041</v>
      </c>
      <c r="G2" s="12">
        <v>8250000000</v>
      </c>
      <c r="H2" s="12">
        <v>24930160000</v>
      </c>
      <c r="I2" s="13">
        <v>16500000000</v>
      </c>
      <c r="J2" s="13">
        <v>16496840000</v>
      </c>
      <c r="K2" s="15">
        <v>98.81</v>
      </c>
      <c r="L2" s="16">
        <v>0</v>
      </c>
      <c r="M2" s="15">
        <v>14.22</v>
      </c>
      <c r="N2" s="54">
        <v>0</v>
      </c>
      <c r="O2" s="17">
        <v>0</v>
      </c>
      <c r="P2" s="18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</row>
    <row r="3" spans="1:68" s="22" customFormat="1" ht="14.25" hidden="1" customHeight="1" outlineLevel="1">
      <c r="A3" s="9">
        <v>8</v>
      </c>
      <c r="B3" s="10">
        <v>13.9</v>
      </c>
      <c r="C3" s="11">
        <v>42214</v>
      </c>
      <c r="D3" s="11">
        <v>42717</v>
      </c>
      <c r="E3" s="11">
        <v>42718</v>
      </c>
      <c r="F3" s="11">
        <v>44041</v>
      </c>
      <c r="G3" s="12">
        <v>650000000</v>
      </c>
      <c r="H3" s="12">
        <v>2437950000</v>
      </c>
      <c r="I3" s="13">
        <v>660000000</v>
      </c>
      <c r="J3" s="14" t="s">
        <v>18</v>
      </c>
      <c r="K3" s="15">
        <v>104.47</v>
      </c>
      <c r="L3" s="16">
        <v>5.21</v>
      </c>
      <c r="M3" s="15">
        <v>14.16</v>
      </c>
      <c r="N3" s="55">
        <v>33100000</v>
      </c>
      <c r="O3" s="17">
        <v>0</v>
      </c>
      <c r="P3" s="18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</row>
    <row r="4" spans="1:68" s="22" customFormat="1" ht="14.25" hidden="1" customHeight="1" outlineLevel="1">
      <c r="A4" s="9">
        <v>8</v>
      </c>
      <c r="B4" s="10">
        <v>13.9</v>
      </c>
      <c r="C4" s="11">
        <v>42214</v>
      </c>
      <c r="D4" s="11">
        <v>42745</v>
      </c>
      <c r="E4" s="11">
        <v>42746</v>
      </c>
      <c r="F4" s="11">
        <v>44041</v>
      </c>
      <c r="G4" s="12">
        <v>650000000</v>
      </c>
      <c r="H4" s="12">
        <v>2933390000</v>
      </c>
      <c r="I4" s="13">
        <v>907600000</v>
      </c>
      <c r="J4" s="12" t="s">
        <v>18</v>
      </c>
      <c r="K4" s="15">
        <v>106.13</v>
      </c>
      <c r="L4" s="16">
        <v>6.27</v>
      </c>
      <c r="M4" s="15">
        <v>13.95</v>
      </c>
      <c r="N4" s="55">
        <v>209400000</v>
      </c>
      <c r="O4" s="17">
        <v>0</v>
      </c>
      <c r="P4" s="23"/>
      <c r="Q4" s="21"/>
      <c r="R4" s="21"/>
      <c r="S4" s="21"/>
      <c r="T4" s="24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</row>
    <row r="5" spans="1:68" s="22" customFormat="1" ht="14.25" hidden="1" customHeight="1" outlineLevel="1">
      <c r="A5" s="9">
        <v>8</v>
      </c>
      <c r="B5" s="10">
        <v>13.9</v>
      </c>
      <c r="C5" s="11">
        <v>42214</v>
      </c>
      <c r="D5" s="11">
        <v>42773</v>
      </c>
      <c r="E5" s="11">
        <v>42774</v>
      </c>
      <c r="F5" s="11">
        <v>44041</v>
      </c>
      <c r="G5" s="12">
        <v>650000000</v>
      </c>
      <c r="H5" s="12">
        <v>2781570000</v>
      </c>
      <c r="I5" s="13">
        <v>679550000</v>
      </c>
      <c r="J5" s="14" t="s">
        <v>18</v>
      </c>
      <c r="K5" s="15">
        <v>100.35</v>
      </c>
      <c r="L5" s="16">
        <v>0.38</v>
      </c>
      <c r="M5" s="15">
        <v>13.92</v>
      </c>
      <c r="N5" s="55">
        <v>130000000</v>
      </c>
      <c r="O5" s="17">
        <v>0</v>
      </c>
      <c r="P5" s="23"/>
      <c r="Q5" s="25"/>
      <c r="R5" s="21"/>
      <c r="S5" s="21"/>
      <c r="T5" s="24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</row>
    <row r="6" spans="1:68" s="22" customFormat="1" ht="14.25" hidden="1" customHeight="1" outlineLevel="1">
      <c r="A6" s="9">
        <v>8</v>
      </c>
      <c r="B6" s="10">
        <v>13.9</v>
      </c>
      <c r="C6" s="11">
        <v>42214</v>
      </c>
      <c r="D6" s="11">
        <v>42808</v>
      </c>
      <c r="E6" s="11">
        <v>42809</v>
      </c>
      <c r="F6" s="11">
        <v>44041</v>
      </c>
      <c r="G6" s="12">
        <v>650000000</v>
      </c>
      <c r="H6" s="12">
        <v>4500940000</v>
      </c>
      <c r="I6" s="13">
        <v>702940000</v>
      </c>
      <c r="J6" s="14" t="s">
        <v>18</v>
      </c>
      <c r="K6" s="15">
        <v>102.53</v>
      </c>
      <c r="L6" s="16">
        <v>1.73</v>
      </c>
      <c r="M6" s="15">
        <v>13.58</v>
      </c>
      <c r="N6" s="55">
        <v>48500000</v>
      </c>
      <c r="O6" s="17">
        <v>0</v>
      </c>
      <c r="P6" s="23"/>
      <c r="Q6" s="25"/>
      <c r="R6" s="21"/>
      <c r="S6" s="21"/>
      <c r="T6" s="24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</row>
    <row r="7" spans="1:68" s="22" customFormat="1" ht="14.25" hidden="1" customHeight="1" outlineLevel="1">
      <c r="A7" s="9">
        <v>8</v>
      </c>
      <c r="B7" s="10">
        <v>13.9</v>
      </c>
      <c r="C7" s="11">
        <v>42214</v>
      </c>
      <c r="D7" s="11">
        <v>42829</v>
      </c>
      <c r="E7" s="11">
        <v>42830</v>
      </c>
      <c r="F7" s="11">
        <v>44041</v>
      </c>
      <c r="G7" s="12">
        <v>650000000</v>
      </c>
      <c r="H7" s="12">
        <v>2728870000</v>
      </c>
      <c r="I7" s="13">
        <v>724280000</v>
      </c>
      <c r="J7" s="13" t="s">
        <v>18</v>
      </c>
      <c r="K7" s="15">
        <v>104.86</v>
      </c>
      <c r="L7" s="16">
        <v>2.5299999999999998</v>
      </c>
      <c r="M7" s="15">
        <v>12.996</v>
      </c>
      <c r="N7" s="54">
        <v>0</v>
      </c>
      <c r="O7" s="17">
        <v>0</v>
      </c>
      <c r="P7" s="23"/>
      <c r="Q7" s="25"/>
      <c r="R7" s="21"/>
      <c r="S7" s="21"/>
      <c r="T7" s="24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</row>
    <row r="8" spans="1:68" s="22" customFormat="1" ht="14.25" hidden="1" customHeight="1" outlineLevel="1">
      <c r="A8" s="9">
        <v>8</v>
      </c>
      <c r="B8" s="10">
        <v>13.9</v>
      </c>
      <c r="C8" s="11">
        <v>42214</v>
      </c>
      <c r="D8" s="11">
        <v>42864</v>
      </c>
      <c r="E8" s="11">
        <v>42865</v>
      </c>
      <c r="F8" s="11">
        <v>44041</v>
      </c>
      <c r="G8" s="12">
        <v>650000000</v>
      </c>
      <c r="H8" s="12">
        <v>4736600000</v>
      </c>
      <c r="I8" s="13">
        <v>668620000</v>
      </c>
      <c r="J8" s="13" t="s">
        <v>18</v>
      </c>
      <c r="K8" s="15">
        <v>110.11</v>
      </c>
      <c r="L8" s="16">
        <v>3.88</v>
      </c>
      <c r="M8" s="15">
        <v>11.509</v>
      </c>
      <c r="N8" s="54"/>
      <c r="O8" s="17"/>
      <c r="P8" s="23"/>
      <c r="Q8" s="25"/>
      <c r="R8" s="21"/>
      <c r="S8" s="21"/>
      <c r="T8" s="24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</row>
    <row r="9" spans="1:68" s="20" customFormat="1" ht="14.25" hidden="1" customHeight="1" outlineLevel="1">
      <c r="A9" s="26"/>
      <c r="B9" s="27"/>
      <c r="C9" s="28"/>
      <c r="D9" s="28" t="s">
        <v>15</v>
      </c>
      <c r="E9" s="28">
        <v>43754</v>
      </c>
      <c r="F9" s="28"/>
      <c r="G9" s="29"/>
      <c r="H9" s="29"/>
      <c r="I9" s="30">
        <v>-433755834</v>
      </c>
      <c r="J9" s="31"/>
      <c r="K9" s="32"/>
      <c r="L9" s="33"/>
      <c r="M9" s="32"/>
      <c r="N9" s="33"/>
      <c r="O9" s="33"/>
      <c r="P9" s="19"/>
      <c r="Q9" s="18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</row>
    <row r="10" spans="1:68" s="20" customFormat="1" ht="14.25" hidden="1" customHeight="1" outlineLevel="1">
      <c r="A10" s="26"/>
      <c r="B10" s="27"/>
      <c r="C10" s="28"/>
      <c r="D10" s="28" t="s">
        <v>15</v>
      </c>
      <c r="E10" s="28">
        <v>43761</v>
      </c>
      <c r="F10" s="28"/>
      <c r="G10" s="29"/>
      <c r="H10" s="29"/>
      <c r="I10" s="30">
        <v>-49419721</v>
      </c>
      <c r="J10" s="31"/>
      <c r="K10" s="32"/>
      <c r="L10" s="33"/>
      <c r="M10" s="32"/>
      <c r="N10" s="33"/>
      <c r="O10" s="33"/>
      <c r="P10" s="19"/>
      <c r="Q10" s="18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</row>
    <row r="11" spans="1:68" s="20" customFormat="1" ht="14.25" hidden="1" customHeight="1" outlineLevel="1">
      <c r="A11" s="26"/>
      <c r="B11" s="27"/>
      <c r="C11" s="28"/>
      <c r="D11" s="28" t="s">
        <v>15</v>
      </c>
      <c r="E11" s="28">
        <v>43768</v>
      </c>
      <c r="F11" s="28"/>
      <c r="G11" s="29"/>
      <c r="H11" s="29"/>
      <c r="I11" s="30">
        <v>-154708039</v>
      </c>
      <c r="J11" s="31"/>
      <c r="K11" s="32"/>
      <c r="L11" s="33"/>
      <c r="M11" s="32"/>
      <c r="N11" s="33"/>
      <c r="O11" s="33"/>
      <c r="P11" s="19"/>
      <c r="Q11" s="18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</row>
    <row r="12" spans="1:68" s="20" customFormat="1" ht="14.25" hidden="1" customHeight="1" outlineLevel="1">
      <c r="A12" s="26"/>
      <c r="B12" s="27"/>
      <c r="C12" s="28"/>
      <c r="D12" s="28" t="s">
        <v>15</v>
      </c>
      <c r="E12" s="28">
        <v>43784</v>
      </c>
      <c r="F12" s="28"/>
      <c r="G12" s="29"/>
      <c r="H12" s="29"/>
      <c r="I12" s="30">
        <v>-96772810</v>
      </c>
      <c r="J12" s="31"/>
      <c r="K12" s="32"/>
      <c r="L12" s="33"/>
      <c r="M12" s="32"/>
      <c r="N12" s="33"/>
      <c r="O12" s="33"/>
      <c r="P12" s="19"/>
      <c r="Q12" s="18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</row>
    <row r="13" spans="1:68" s="20" customFormat="1" ht="14.25" hidden="1" customHeight="1" outlineLevel="1">
      <c r="A13" s="26"/>
      <c r="B13" s="27"/>
      <c r="C13" s="28"/>
      <c r="D13" s="28" t="s">
        <v>15</v>
      </c>
      <c r="E13" s="28">
        <v>43810</v>
      </c>
      <c r="F13" s="28"/>
      <c r="G13" s="29"/>
      <c r="H13" s="29"/>
      <c r="I13" s="30">
        <v>-107372240</v>
      </c>
      <c r="J13" s="31"/>
      <c r="K13" s="32"/>
      <c r="L13" s="33"/>
      <c r="M13" s="32"/>
      <c r="N13" s="33"/>
      <c r="O13" s="33"/>
      <c r="P13" s="19"/>
      <c r="Q13" s="18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</row>
    <row r="14" spans="1:68" s="20" customFormat="1" ht="14.25" hidden="1" customHeight="1" outlineLevel="1">
      <c r="A14" s="26"/>
      <c r="B14" s="27"/>
      <c r="C14" s="28"/>
      <c r="D14" s="28" t="s">
        <v>15</v>
      </c>
      <c r="E14" s="28">
        <v>43845</v>
      </c>
      <c r="F14" s="28"/>
      <c r="G14" s="29"/>
      <c r="H14" s="29"/>
      <c r="I14" s="30">
        <v>-400726100</v>
      </c>
      <c r="J14" s="31"/>
      <c r="K14" s="32"/>
      <c r="L14" s="33"/>
      <c r="M14" s="32"/>
      <c r="N14" s="33"/>
      <c r="O14" s="33"/>
      <c r="P14" s="19"/>
      <c r="Q14" s="18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</row>
    <row r="15" spans="1:68" s="20" customFormat="1" ht="14.25" hidden="1" customHeight="1" outlineLevel="1">
      <c r="A15" s="26"/>
      <c r="B15" s="27"/>
      <c r="C15" s="28"/>
      <c r="D15" s="28" t="s">
        <v>15</v>
      </c>
      <c r="E15" s="28">
        <v>43857</v>
      </c>
      <c r="F15" s="28"/>
      <c r="G15" s="29"/>
      <c r="H15" s="29"/>
      <c r="I15" s="30">
        <v>-4113917234</v>
      </c>
      <c r="J15" s="31"/>
      <c r="K15" s="32"/>
      <c r="L15" s="33"/>
      <c r="M15" s="32"/>
      <c r="N15" s="33"/>
      <c r="O15" s="33"/>
      <c r="P15" s="19"/>
      <c r="Q15" s="18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</row>
    <row r="16" spans="1:68" s="20" customFormat="1" ht="14.25" hidden="1" customHeight="1" outlineLevel="1">
      <c r="A16" s="26"/>
      <c r="B16" s="27"/>
      <c r="C16" s="28"/>
      <c r="D16" s="28" t="s">
        <v>15</v>
      </c>
      <c r="E16" s="28">
        <v>43873</v>
      </c>
      <c r="F16" s="28"/>
      <c r="G16" s="29"/>
      <c r="H16" s="29"/>
      <c r="I16" s="30">
        <v>-758081618</v>
      </c>
      <c r="J16" s="31"/>
      <c r="K16" s="32"/>
      <c r="L16" s="33"/>
      <c r="M16" s="32"/>
      <c r="N16" s="33"/>
      <c r="O16" s="33"/>
      <c r="P16" s="19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</row>
    <row r="17" spans="1:68" s="20" customFormat="1" ht="14.25" hidden="1" customHeight="1" outlineLevel="1">
      <c r="A17" s="26"/>
      <c r="B17" s="27"/>
      <c r="C17" s="28"/>
      <c r="D17" s="28" t="s">
        <v>15</v>
      </c>
      <c r="E17" s="28">
        <v>43880</v>
      </c>
      <c r="F17" s="28"/>
      <c r="G17" s="29"/>
      <c r="H17" s="29"/>
      <c r="I17" s="30">
        <v>-370978646</v>
      </c>
      <c r="J17" s="31"/>
      <c r="K17" s="32"/>
      <c r="L17" s="33"/>
      <c r="M17" s="32"/>
      <c r="N17" s="33"/>
      <c r="O17" s="33"/>
      <c r="P17" s="19"/>
      <c r="Q17" s="18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</row>
    <row r="18" spans="1:68" s="20" customFormat="1" ht="14.25" hidden="1" customHeight="1" outlineLevel="1">
      <c r="A18" s="26"/>
      <c r="B18" s="27"/>
      <c r="C18" s="28"/>
      <c r="D18" s="28" t="s">
        <v>15</v>
      </c>
      <c r="E18" s="28">
        <v>43888</v>
      </c>
      <c r="F18" s="28"/>
      <c r="G18" s="29"/>
      <c r="H18" s="29"/>
      <c r="I18" s="30">
        <v>-158081822</v>
      </c>
      <c r="J18" s="31"/>
      <c r="K18" s="32"/>
      <c r="L18" s="33"/>
      <c r="M18" s="32"/>
      <c r="N18" s="33"/>
      <c r="O18" s="33"/>
      <c r="P18" s="19"/>
      <c r="Q18" s="18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</row>
    <row r="19" spans="1:68" s="20" customFormat="1" ht="14.25" hidden="1" customHeight="1" outlineLevel="1">
      <c r="A19" s="26"/>
      <c r="B19" s="27"/>
      <c r="C19" s="28"/>
      <c r="D19" s="28" t="s">
        <v>15</v>
      </c>
      <c r="E19" s="28">
        <v>43888</v>
      </c>
      <c r="F19" s="28"/>
      <c r="G19" s="29"/>
      <c r="H19" s="29"/>
      <c r="I19" s="30">
        <v>-760377761</v>
      </c>
      <c r="J19" s="31"/>
      <c r="K19" s="32"/>
      <c r="L19" s="33"/>
      <c r="M19" s="32"/>
      <c r="N19" s="33"/>
      <c r="O19" s="33"/>
      <c r="P19" s="19"/>
      <c r="Q19" s="18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</row>
    <row r="20" spans="1:68" s="20" customFormat="1" ht="14.25" hidden="1" customHeight="1" outlineLevel="1">
      <c r="A20" s="26"/>
      <c r="B20" s="27"/>
      <c r="C20" s="28"/>
      <c r="D20" s="28" t="s">
        <v>15</v>
      </c>
      <c r="E20" s="28">
        <v>43888</v>
      </c>
      <c r="F20" s="28"/>
      <c r="G20" s="29"/>
      <c r="H20" s="29"/>
      <c r="I20" s="30">
        <v>-1880897287</v>
      </c>
      <c r="J20" s="31"/>
      <c r="K20" s="32"/>
      <c r="L20" s="33"/>
      <c r="M20" s="32"/>
      <c r="N20" s="33"/>
      <c r="O20" s="33"/>
      <c r="P20" s="19"/>
      <c r="Q20" s="18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</row>
    <row r="21" spans="1:68" s="20" customFormat="1" ht="14.25" hidden="1" customHeight="1" outlineLevel="1">
      <c r="A21" s="26"/>
      <c r="B21" s="27"/>
      <c r="C21" s="28"/>
      <c r="D21" s="28" t="s">
        <v>15</v>
      </c>
      <c r="E21" s="28">
        <v>43971</v>
      </c>
      <c r="F21" s="28"/>
      <c r="G21" s="29"/>
      <c r="H21" s="29"/>
      <c r="I21" s="30">
        <v>-557422131</v>
      </c>
      <c r="J21" s="31"/>
      <c r="K21" s="32"/>
      <c r="L21" s="33"/>
      <c r="M21" s="32"/>
      <c r="N21" s="33"/>
      <c r="O21" s="33"/>
      <c r="P21" s="19"/>
      <c r="Q21" s="18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</row>
    <row r="22" spans="1:68" s="20" customFormat="1" ht="14.25" hidden="1" customHeight="1" outlineLevel="1">
      <c r="A22" s="26"/>
      <c r="B22" s="27"/>
      <c r="C22" s="28"/>
      <c r="D22" s="28" t="s">
        <v>15</v>
      </c>
      <c r="E22" s="28">
        <v>43991</v>
      </c>
      <c r="F22" s="28"/>
      <c r="G22" s="29"/>
      <c r="H22" s="29"/>
      <c r="I22" s="30">
        <v>-2082985711</v>
      </c>
      <c r="J22" s="31"/>
      <c r="K22" s="32"/>
      <c r="L22" s="33"/>
      <c r="M22" s="32"/>
      <c r="N22" s="33"/>
      <c r="O22" s="33"/>
      <c r="P22" s="19"/>
      <c r="Q22" s="18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</row>
    <row r="23" spans="1:68" s="20" customFormat="1" ht="14.25" hidden="1" customHeight="1" outlineLevel="1">
      <c r="A23" s="26"/>
      <c r="B23" s="27"/>
      <c r="C23" s="28"/>
      <c r="D23" s="28" t="s">
        <v>15</v>
      </c>
      <c r="E23" s="28">
        <v>44006</v>
      </c>
      <c r="F23" s="28"/>
      <c r="G23" s="29"/>
      <c r="H23" s="29"/>
      <c r="I23" s="30">
        <v>-600492776</v>
      </c>
      <c r="J23" s="31"/>
      <c r="K23" s="32"/>
      <c r="L23" s="33"/>
      <c r="M23" s="32"/>
      <c r="N23" s="33"/>
      <c r="O23" s="33"/>
      <c r="P23" s="19"/>
      <c r="Q23" s="18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</row>
    <row r="24" spans="1:68" s="20" customFormat="1" ht="14.25" hidden="1" customHeight="1" outlineLevel="1">
      <c r="A24" s="26"/>
      <c r="B24" s="27"/>
      <c r="C24" s="28"/>
      <c r="D24" s="28" t="s">
        <v>15</v>
      </c>
      <c r="E24" s="28">
        <v>44040</v>
      </c>
      <c r="F24" s="28"/>
      <c r="G24" s="29"/>
      <c r="H24" s="29"/>
      <c r="I24" s="30">
        <v>-2024356791</v>
      </c>
      <c r="J24" s="31"/>
      <c r="K24" s="32"/>
      <c r="L24" s="33"/>
      <c r="M24" s="32"/>
      <c r="N24" s="33"/>
      <c r="O24" s="33"/>
      <c r="P24" s="19"/>
      <c r="Q24" s="18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</row>
    <row r="25" spans="1:68" s="20" customFormat="1" ht="14.25" hidden="1" customHeight="1" outlineLevel="1">
      <c r="A25" s="26"/>
      <c r="B25" s="27"/>
      <c r="C25" s="28"/>
      <c r="D25" s="28" t="s">
        <v>21</v>
      </c>
      <c r="E25" s="28">
        <v>44041</v>
      </c>
      <c r="F25" s="28"/>
      <c r="G25" s="29"/>
      <c r="H25" s="29"/>
      <c r="I25" s="30">
        <v>-6292643479</v>
      </c>
      <c r="J25" s="31"/>
      <c r="K25" s="32"/>
      <c r="L25" s="33"/>
      <c r="M25" s="32"/>
      <c r="N25" s="33"/>
      <c r="O25" s="33"/>
      <c r="P25" s="19"/>
      <c r="Q25" s="18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</row>
    <row r="26" spans="1:68" s="77" customFormat="1" ht="14.25" customHeight="1" collapsed="1">
      <c r="A26" s="35" t="s">
        <v>22</v>
      </c>
      <c r="B26" s="36"/>
      <c r="C26" s="37"/>
      <c r="D26" s="37"/>
      <c r="E26" s="37"/>
      <c r="F26" s="37"/>
      <c r="G26" s="37"/>
      <c r="H26" s="38"/>
      <c r="I26" s="39">
        <v>0</v>
      </c>
      <c r="J26" s="38"/>
      <c r="K26" s="40"/>
      <c r="L26" s="41"/>
      <c r="M26" s="40"/>
      <c r="N26" s="42"/>
      <c r="O26" s="38"/>
      <c r="P26" s="76"/>
    </row>
    <row r="27" spans="1:68" s="22" customFormat="1" ht="14.25" customHeight="1" outlineLevel="1">
      <c r="A27" s="68">
        <v>9</v>
      </c>
      <c r="B27" s="69">
        <v>7.5</v>
      </c>
      <c r="C27" s="70">
        <v>44426</v>
      </c>
      <c r="D27" s="70">
        <v>44425</v>
      </c>
      <c r="E27" s="70">
        <v>44426</v>
      </c>
      <c r="F27" s="70">
        <v>45887</v>
      </c>
      <c r="G27" s="71">
        <v>1350000000</v>
      </c>
      <c r="H27" s="71">
        <v>8601590000</v>
      </c>
      <c r="I27" s="72">
        <v>2700000000</v>
      </c>
      <c r="J27" s="72">
        <v>1120320000</v>
      </c>
      <c r="K27" s="73">
        <v>100.26</v>
      </c>
      <c r="L27" s="74">
        <v>0</v>
      </c>
      <c r="M27" s="73">
        <v>7.42</v>
      </c>
      <c r="N27" s="88">
        <v>1061080000</v>
      </c>
      <c r="O27" s="75">
        <v>0.36399999999999999</v>
      </c>
      <c r="P27" s="23"/>
      <c r="Q27" s="25"/>
      <c r="R27" s="21"/>
      <c r="S27" s="21"/>
      <c r="T27" s="24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</row>
    <row r="28" spans="1:68" s="19" customFormat="1" ht="14.25" customHeight="1" outlineLevel="1">
      <c r="A28" s="9">
        <v>9</v>
      </c>
      <c r="B28" s="10">
        <v>7.5</v>
      </c>
      <c r="C28" s="11">
        <v>44426</v>
      </c>
      <c r="D28" s="11">
        <v>44481</v>
      </c>
      <c r="E28" s="11">
        <v>44482</v>
      </c>
      <c r="F28" s="11">
        <v>45887</v>
      </c>
      <c r="G28" s="12">
        <v>1350000000</v>
      </c>
      <c r="H28" s="12">
        <v>1220000000</v>
      </c>
      <c r="I28" s="13">
        <v>870000000</v>
      </c>
      <c r="J28" s="13">
        <v>670000000</v>
      </c>
      <c r="K28" s="15">
        <v>101.1313</v>
      </c>
      <c r="L28" s="16">
        <v>1.1413</v>
      </c>
      <c r="M28" s="15">
        <v>7.5</v>
      </c>
      <c r="N28" s="54">
        <v>0</v>
      </c>
      <c r="O28" s="17">
        <v>0</v>
      </c>
      <c r="P28" s="18"/>
    </row>
    <row r="29" spans="1:68" s="77" customFormat="1" ht="14.25" customHeight="1" outlineLevel="1">
      <c r="A29" s="68">
        <v>9</v>
      </c>
      <c r="B29" s="69">
        <v>7.5</v>
      </c>
      <c r="C29" s="70">
        <v>44426</v>
      </c>
      <c r="D29" s="70">
        <v>44537</v>
      </c>
      <c r="E29" s="70">
        <v>44538</v>
      </c>
      <c r="F29" s="70">
        <v>45887</v>
      </c>
      <c r="G29" s="71">
        <v>1350000000</v>
      </c>
      <c r="H29" s="71">
        <v>1796000000</v>
      </c>
      <c r="I29" s="72">
        <v>950000000</v>
      </c>
      <c r="J29" s="72">
        <v>800000000</v>
      </c>
      <c r="K29" s="73">
        <v>100.39261</v>
      </c>
      <c r="L29" s="74">
        <v>2.28261</v>
      </c>
      <c r="M29" s="73">
        <v>8.09633</v>
      </c>
      <c r="N29" s="88">
        <v>0</v>
      </c>
      <c r="O29" s="75">
        <v>0</v>
      </c>
      <c r="P29" s="76"/>
    </row>
    <row r="30" spans="1:68" s="77" customFormat="1" ht="14.25" customHeight="1" outlineLevel="1">
      <c r="A30" s="68">
        <v>9</v>
      </c>
      <c r="B30" s="69">
        <v>7.5</v>
      </c>
      <c r="C30" s="70">
        <v>44426</v>
      </c>
      <c r="D30" s="70">
        <v>44600</v>
      </c>
      <c r="E30" s="70">
        <v>44601</v>
      </c>
      <c r="F30" s="70">
        <v>45887</v>
      </c>
      <c r="G30" s="71">
        <v>700000000</v>
      </c>
      <c r="H30" s="71">
        <v>3926000000</v>
      </c>
      <c r="I30" s="72">
        <v>1400000000</v>
      </c>
      <c r="J30" s="72">
        <v>100000000</v>
      </c>
      <c r="K30" s="73">
        <v>100.71</v>
      </c>
      <c r="L30" s="74">
        <v>3.5665800000000001</v>
      </c>
      <c r="M30" s="73">
        <v>8.4559999999999995</v>
      </c>
      <c r="N30" s="88">
        <v>879000000</v>
      </c>
      <c r="O30" s="75">
        <v>0.73250000000000004</v>
      </c>
      <c r="P30" s="76"/>
    </row>
    <row r="31" spans="1:68" s="77" customFormat="1" ht="14.25" customHeight="1" outlineLevel="1">
      <c r="A31" s="68">
        <v>9</v>
      </c>
      <c r="B31" s="69">
        <v>7.5</v>
      </c>
      <c r="C31" s="70">
        <v>44426</v>
      </c>
      <c r="D31" s="70">
        <v>44656</v>
      </c>
      <c r="E31" s="70">
        <v>44657</v>
      </c>
      <c r="F31" s="70">
        <v>45887</v>
      </c>
      <c r="G31" s="71">
        <v>700000000</v>
      </c>
      <c r="H31" s="71">
        <v>2012800000</v>
      </c>
      <c r="I31" s="72">
        <v>701000000</v>
      </c>
      <c r="J31" s="72">
        <v>0</v>
      </c>
      <c r="K31" s="73">
        <v>96.74</v>
      </c>
      <c r="L31" s="74">
        <v>0.97</v>
      </c>
      <c r="M31" s="73">
        <v>8.9789899999999996</v>
      </c>
      <c r="N31" s="88">
        <v>0</v>
      </c>
      <c r="O31" s="75">
        <v>0</v>
      </c>
      <c r="P31" s="76"/>
    </row>
    <row r="32" spans="1:68" s="77" customFormat="1" ht="14.25" customHeight="1" outlineLevel="1">
      <c r="A32" s="68">
        <v>9</v>
      </c>
      <c r="B32" s="69">
        <v>7.5</v>
      </c>
      <c r="C32" s="70">
        <v>44426</v>
      </c>
      <c r="D32" s="70">
        <v>44726</v>
      </c>
      <c r="E32" s="70">
        <v>44727</v>
      </c>
      <c r="F32" s="70">
        <v>45887</v>
      </c>
      <c r="G32" s="71">
        <v>700000000</v>
      </c>
      <c r="H32" s="71">
        <v>2674500000</v>
      </c>
      <c r="I32" s="72">
        <v>814500000</v>
      </c>
      <c r="J32" s="72">
        <v>400000000</v>
      </c>
      <c r="K32" s="73">
        <v>94</v>
      </c>
      <c r="L32" s="74">
        <v>2.4240300000000001</v>
      </c>
      <c r="M32" s="73">
        <v>10.68336</v>
      </c>
      <c r="N32" s="88">
        <v>0</v>
      </c>
      <c r="O32" s="75">
        <v>0</v>
      </c>
      <c r="P32" s="76"/>
    </row>
    <row r="33" spans="1:67" s="77" customFormat="1" ht="14.25" customHeight="1" outlineLevel="1">
      <c r="A33" s="68">
        <v>9</v>
      </c>
      <c r="B33" s="69">
        <v>7.5</v>
      </c>
      <c r="C33" s="70">
        <v>44426</v>
      </c>
      <c r="D33" s="70">
        <v>44789</v>
      </c>
      <c r="E33" s="70">
        <v>44790</v>
      </c>
      <c r="F33" s="70">
        <v>45887</v>
      </c>
      <c r="G33" s="71">
        <v>500000000</v>
      </c>
      <c r="H33" s="71">
        <v>2086440000</v>
      </c>
      <c r="I33" s="72">
        <v>1000000000</v>
      </c>
      <c r="J33" s="72">
        <v>135000000</v>
      </c>
      <c r="K33" s="73">
        <v>94.259280000000004</v>
      </c>
      <c r="L33" s="74">
        <v>3.7292800000000002</v>
      </c>
      <c r="M33" s="73">
        <v>11.29424</v>
      </c>
      <c r="N33" s="88">
        <v>0</v>
      </c>
      <c r="O33" s="75">
        <v>0.33874285714285712</v>
      </c>
      <c r="P33" s="76"/>
    </row>
    <row r="34" spans="1:67" s="77" customFormat="1" ht="14.25" customHeight="1" outlineLevel="1">
      <c r="A34" s="68">
        <v>9</v>
      </c>
      <c r="B34" s="69">
        <v>7.5</v>
      </c>
      <c r="C34" s="70">
        <v>44426</v>
      </c>
      <c r="D34" s="70">
        <v>44845</v>
      </c>
      <c r="E34" s="70">
        <v>44846</v>
      </c>
      <c r="F34" s="70">
        <v>45887</v>
      </c>
      <c r="G34" s="71">
        <v>500000000</v>
      </c>
      <c r="H34" s="71">
        <v>2134060000</v>
      </c>
      <c r="I34" s="72">
        <v>669220000</v>
      </c>
      <c r="J34" s="72">
        <v>0</v>
      </c>
      <c r="K34" s="73">
        <v>90.93</v>
      </c>
      <c r="L34" s="74">
        <v>1.1209199999999999</v>
      </c>
      <c r="M34" s="73">
        <v>11.79654</v>
      </c>
      <c r="N34" s="88">
        <v>0</v>
      </c>
      <c r="O34" s="75">
        <v>0</v>
      </c>
      <c r="P34" s="76"/>
    </row>
    <row r="35" spans="1:67" s="77" customFormat="1" ht="14.25" customHeight="1" outlineLevel="1">
      <c r="A35" s="68">
        <v>9</v>
      </c>
      <c r="B35" s="69">
        <v>7.5</v>
      </c>
      <c r="C35" s="70">
        <v>44426</v>
      </c>
      <c r="D35" s="70">
        <v>44901</v>
      </c>
      <c r="E35" s="70">
        <v>44902</v>
      </c>
      <c r="F35" s="70">
        <v>45887</v>
      </c>
      <c r="G35" s="71">
        <v>500000000</v>
      </c>
      <c r="H35" s="71">
        <v>3002000000</v>
      </c>
      <c r="I35" s="72">
        <v>1000000000</v>
      </c>
      <c r="J35" s="72">
        <v>280000000</v>
      </c>
      <c r="K35" s="73">
        <v>93.21</v>
      </c>
      <c r="L35" s="74">
        <v>2.2622300000000002</v>
      </c>
      <c r="M35" s="73">
        <v>11.48</v>
      </c>
      <c r="N35" s="88">
        <v>200000000</v>
      </c>
      <c r="O35" s="75">
        <v>0.59140000000000004</v>
      </c>
      <c r="P35" s="76"/>
    </row>
    <row r="36" spans="1:67" s="78" customFormat="1" ht="14.25" customHeight="1" outlineLevel="2">
      <c r="A36" s="111">
        <v>9</v>
      </c>
      <c r="B36" s="112">
        <v>7.5</v>
      </c>
      <c r="C36" s="81">
        <v>44426</v>
      </c>
      <c r="D36" s="81" t="s">
        <v>15</v>
      </c>
      <c r="E36" s="81">
        <v>45315</v>
      </c>
      <c r="F36" s="82"/>
      <c r="G36" s="82"/>
      <c r="H36" s="83"/>
      <c r="I36" s="90">
        <v>-567800000</v>
      </c>
      <c r="J36" s="85"/>
      <c r="K36" s="86"/>
      <c r="L36" s="85"/>
      <c r="M36" s="83"/>
      <c r="N36" s="87"/>
      <c r="O36" s="87"/>
      <c r="P36" s="76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</row>
    <row r="37" spans="1:67" s="78" customFormat="1" ht="14.25" customHeight="1" outlineLevel="2">
      <c r="A37" s="111">
        <v>9</v>
      </c>
      <c r="B37" s="112">
        <v>7.5</v>
      </c>
      <c r="C37" s="81">
        <v>44426</v>
      </c>
      <c r="D37" s="81" t="s">
        <v>15</v>
      </c>
      <c r="E37" s="81">
        <v>45357</v>
      </c>
      <c r="F37" s="82"/>
      <c r="G37" s="82"/>
      <c r="H37" s="83"/>
      <c r="I37" s="90">
        <v>-323280000</v>
      </c>
      <c r="J37" s="85"/>
      <c r="K37" s="86"/>
      <c r="L37" s="85"/>
      <c r="M37" s="83"/>
      <c r="N37" s="87"/>
      <c r="O37" s="87"/>
      <c r="P37" s="76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</row>
    <row r="38" spans="1:67" s="78" customFormat="1" ht="14.25" customHeight="1" outlineLevel="2">
      <c r="A38" s="111">
        <v>9</v>
      </c>
      <c r="B38" s="112">
        <v>7.5</v>
      </c>
      <c r="C38" s="81">
        <v>44426</v>
      </c>
      <c r="D38" s="81" t="s">
        <v>15</v>
      </c>
      <c r="E38" s="81">
        <v>45700</v>
      </c>
      <c r="F38" s="82"/>
      <c r="G38" s="82"/>
      <c r="H38" s="83"/>
      <c r="I38" s="90">
        <f>+'[3]NOTAS DEL TESORO EN PESOS'!$I$109</f>
        <v>-160800000</v>
      </c>
      <c r="J38" s="85"/>
      <c r="K38" s="86"/>
      <c r="L38" s="85"/>
      <c r="M38" s="83"/>
      <c r="N38" s="87"/>
      <c r="O38" s="87"/>
      <c r="P38" s="76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</row>
    <row r="39" spans="1:67" s="78" customFormat="1" ht="14.25" customHeight="1" outlineLevel="2">
      <c r="A39" s="111">
        <v>9</v>
      </c>
      <c r="B39" s="112">
        <v>7.5</v>
      </c>
      <c r="C39" s="81">
        <v>44426</v>
      </c>
      <c r="D39" s="81" t="s">
        <v>15</v>
      </c>
      <c r="E39" s="81">
        <v>45875</v>
      </c>
      <c r="F39" s="82"/>
      <c r="G39" s="82"/>
      <c r="H39" s="83"/>
      <c r="I39" s="90">
        <v>-581593241</v>
      </c>
      <c r="J39" s="85"/>
      <c r="K39" s="86"/>
      <c r="L39" s="85"/>
      <c r="M39" s="83"/>
      <c r="N39" s="87"/>
      <c r="O39" s="87"/>
      <c r="P39" s="76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</row>
    <row r="40" spans="1:67" s="19" customFormat="1" ht="14.25" customHeight="1">
      <c r="A40" s="43" t="s">
        <v>40</v>
      </c>
      <c r="B40" s="44"/>
      <c r="C40" s="45"/>
      <c r="D40" s="45"/>
      <c r="E40" s="45"/>
      <c r="F40" s="45"/>
      <c r="G40" s="45"/>
      <c r="H40" s="45"/>
      <c r="I40" s="46">
        <f>+SUM(I27:I39)</f>
        <v>8471246759</v>
      </c>
      <c r="J40" s="67"/>
      <c r="K40" s="47"/>
      <c r="L40" s="48"/>
      <c r="M40" s="47"/>
      <c r="N40" s="46"/>
      <c r="O40" s="46"/>
      <c r="P40" s="18"/>
    </row>
    <row r="41" spans="1:67" s="19" customFormat="1" ht="14.25" customHeight="1" outlineLevel="1">
      <c r="A41" s="68">
        <v>10</v>
      </c>
      <c r="B41" s="69">
        <v>10.5</v>
      </c>
      <c r="C41" s="70">
        <v>44958</v>
      </c>
      <c r="D41" s="70">
        <v>44957</v>
      </c>
      <c r="E41" s="70">
        <v>44958</v>
      </c>
      <c r="F41" s="70">
        <v>47150</v>
      </c>
      <c r="G41" s="71">
        <v>800000000</v>
      </c>
      <c r="H41" s="71">
        <v>4179910000</v>
      </c>
      <c r="I41" s="72">
        <v>1600000000</v>
      </c>
      <c r="J41" s="72">
        <v>0</v>
      </c>
      <c r="K41" s="73">
        <v>100</v>
      </c>
      <c r="L41" s="74">
        <v>0</v>
      </c>
      <c r="M41" s="73">
        <v>10.49</v>
      </c>
      <c r="N41" s="88">
        <v>0</v>
      </c>
      <c r="O41" s="75">
        <v>0.54190000000000005</v>
      </c>
      <c r="P41" s="18"/>
    </row>
    <row r="42" spans="1:67" s="77" customFormat="1" ht="14.25" customHeight="1" outlineLevel="1">
      <c r="A42" s="68">
        <v>10</v>
      </c>
      <c r="B42" s="69">
        <v>10.5</v>
      </c>
      <c r="C42" s="70">
        <v>44958</v>
      </c>
      <c r="D42" s="70">
        <v>44965</v>
      </c>
      <c r="E42" s="70">
        <v>44970</v>
      </c>
      <c r="F42" s="70">
        <v>47150</v>
      </c>
      <c r="G42" s="71">
        <v>4000000000</v>
      </c>
      <c r="H42" s="71">
        <v>9010000000</v>
      </c>
      <c r="I42" s="72">
        <v>4156930000</v>
      </c>
      <c r="J42" s="72">
        <v>2021000000</v>
      </c>
      <c r="K42" s="73">
        <v>100.85</v>
      </c>
      <c r="L42" s="74">
        <v>0.35</v>
      </c>
      <c r="M42" s="73">
        <v>10.37</v>
      </c>
      <c r="N42" s="88">
        <v>1026000000</v>
      </c>
      <c r="O42" s="75">
        <v>0</v>
      </c>
      <c r="P42" s="76"/>
    </row>
    <row r="43" spans="1:67" s="77" customFormat="1" ht="14.25" customHeight="1" outlineLevel="1">
      <c r="A43" s="68">
        <v>10</v>
      </c>
      <c r="B43" s="69">
        <v>10.5</v>
      </c>
      <c r="C43" s="70">
        <v>44958</v>
      </c>
      <c r="D43" s="70">
        <v>45013</v>
      </c>
      <c r="E43" s="70">
        <v>45014</v>
      </c>
      <c r="F43" s="70">
        <v>47150</v>
      </c>
      <c r="G43" s="71">
        <v>800000000</v>
      </c>
      <c r="H43" s="71">
        <v>611790000</v>
      </c>
      <c r="I43" s="72">
        <v>0</v>
      </c>
      <c r="J43" s="72">
        <v>0</v>
      </c>
      <c r="K43" s="73" t="s">
        <v>19</v>
      </c>
      <c r="L43" s="74" t="s">
        <v>19</v>
      </c>
      <c r="M43" s="73" t="s">
        <v>19</v>
      </c>
      <c r="N43" s="88" t="s">
        <v>19</v>
      </c>
      <c r="O43" s="75" t="s">
        <v>19</v>
      </c>
      <c r="P43" s="76"/>
    </row>
    <row r="44" spans="1:67" s="77" customFormat="1" ht="14.25" customHeight="1" outlineLevel="1">
      <c r="A44" s="68">
        <v>10</v>
      </c>
      <c r="B44" s="69">
        <v>10.5</v>
      </c>
      <c r="C44" s="70">
        <v>44958</v>
      </c>
      <c r="D44" s="70">
        <v>45069</v>
      </c>
      <c r="E44" s="70">
        <v>45070</v>
      </c>
      <c r="F44" s="70">
        <v>47150</v>
      </c>
      <c r="G44" s="71">
        <v>800000000</v>
      </c>
      <c r="H44" s="71">
        <v>191080000</v>
      </c>
      <c r="I44" s="72">
        <v>0</v>
      </c>
      <c r="J44" s="72">
        <v>0</v>
      </c>
      <c r="K44" s="73" t="s">
        <v>19</v>
      </c>
      <c r="L44" s="74" t="s">
        <v>19</v>
      </c>
      <c r="M44" s="73" t="s">
        <v>19</v>
      </c>
      <c r="N44" s="88" t="s">
        <v>19</v>
      </c>
      <c r="O44" s="75" t="s">
        <v>19</v>
      </c>
      <c r="P44" s="76"/>
    </row>
    <row r="45" spans="1:67" s="77" customFormat="1" ht="14.25" customHeight="1" outlineLevel="1">
      <c r="A45" s="68">
        <v>10</v>
      </c>
      <c r="B45" s="69">
        <v>10.5</v>
      </c>
      <c r="C45" s="70">
        <v>44958</v>
      </c>
      <c r="D45" s="70">
        <v>45146</v>
      </c>
      <c r="E45" s="70">
        <v>45147</v>
      </c>
      <c r="F45" s="70">
        <v>47150</v>
      </c>
      <c r="G45" s="71">
        <v>950000000</v>
      </c>
      <c r="H45" s="71">
        <v>2556770000</v>
      </c>
      <c r="I45" s="72">
        <v>657770000</v>
      </c>
      <c r="J45" s="72">
        <v>264720000</v>
      </c>
      <c r="K45" s="73">
        <v>104.86</v>
      </c>
      <c r="L45" s="74">
        <v>0.23</v>
      </c>
      <c r="M45" s="73">
        <v>9.3800000000000008</v>
      </c>
      <c r="N45" s="88">
        <v>51000000</v>
      </c>
      <c r="O45" s="75">
        <v>0</v>
      </c>
      <c r="P45" s="76"/>
    </row>
    <row r="46" spans="1:67" s="77" customFormat="1" ht="14.25" customHeight="1" outlineLevel="1">
      <c r="A46" s="68">
        <v>10</v>
      </c>
      <c r="B46" s="69">
        <v>10.5</v>
      </c>
      <c r="C46" s="70">
        <v>44958</v>
      </c>
      <c r="D46" s="70">
        <v>45209</v>
      </c>
      <c r="E46" s="70">
        <v>45210</v>
      </c>
      <c r="F46" s="70">
        <v>47150</v>
      </c>
      <c r="G46" s="71">
        <v>600000000</v>
      </c>
      <c r="H46" s="71">
        <v>393340000</v>
      </c>
      <c r="I46" s="72">
        <v>93340000</v>
      </c>
      <c r="J46" s="72">
        <v>60000000</v>
      </c>
      <c r="K46" s="73">
        <v>103.67</v>
      </c>
      <c r="L46" s="74">
        <v>2.0299999999999998</v>
      </c>
      <c r="M46" s="73">
        <v>10.07</v>
      </c>
      <c r="N46" s="88" t="s">
        <v>19</v>
      </c>
      <c r="O46" s="75">
        <v>0</v>
      </c>
      <c r="P46" s="76"/>
    </row>
    <row r="47" spans="1:67" s="77" customFormat="1" ht="14.25" customHeight="1" outlineLevel="1">
      <c r="A47" s="68">
        <v>10</v>
      </c>
      <c r="B47" s="69">
        <v>10.5</v>
      </c>
      <c r="C47" s="70">
        <v>44958</v>
      </c>
      <c r="D47" s="70">
        <v>45265</v>
      </c>
      <c r="E47" s="70">
        <f>+D47+1</f>
        <v>45266</v>
      </c>
      <c r="F47" s="70">
        <v>47150</v>
      </c>
      <c r="G47" s="71">
        <v>600000000</v>
      </c>
      <c r="H47" s="71">
        <v>131100000</v>
      </c>
      <c r="I47" s="72">
        <v>41100000</v>
      </c>
      <c r="J47" s="72">
        <v>0</v>
      </c>
      <c r="K47" s="73">
        <v>106.01</v>
      </c>
      <c r="L47" s="74">
        <v>3.62</v>
      </c>
      <c r="M47" s="73">
        <v>9.93</v>
      </c>
      <c r="N47" s="88" t="s">
        <v>19</v>
      </c>
      <c r="O47" s="75">
        <v>0</v>
      </c>
      <c r="P47" s="76"/>
    </row>
    <row r="48" spans="1:67" s="19" customFormat="1" ht="14.25" customHeight="1">
      <c r="A48" s="43" t="s">
        <v>46</v>
      </c>
      <c r="B48" s="44"/>
      <c r="C48" s="45"/>
      <c r="D48" s="45"/>
      <c r="E48" s="45"/>
      <c r="F48" s="45"/>
      <c r="G48" s="45"/>
      <c r="H48" s="45"/>
      <c r="I48" s="46">
        <f>+SUM(I41:I47)</f>
        <v>6549140000</v>
      </c>
      <c r="J48" s="46"/>
      <c r="K48" s="47"/>
      <c r="L48" s="48"/>
      <c r="M48" s="47"/>
      <c r="N48" s="46"/>
      <c r="O48" s="46"/>
      <c r="P48" s="18"/>
    </row>
    <row r="49" spans="1:16" s="19" customFormat="1" ht="14.25" customHeight="1" outlineLevel="1">
      <c r="A49" s="68">
        <v>11</v>
      </c>
      <c r="B49" s="49">
        <v>9.125</v>
      </c>
      <c r="C49" s="70">
        <v>45329</v>
      </c>
      <c r="D49" s="70">
        <v>45328</v>
      </c>
      <c r="E49" s="70">
        <f>+D49+1</f>
        <v>45329</v>
      </c>
      <c r="F49" s="70">
        <v>46363</v>
      </c>
      <c r="G49" s="71">
        <v>600000000</v>
      </c>
      <c r="H49" s="71">
        <v>2513030000</v>
      </c>
      <c r="I49" s="72">
        <v>1200000000</v>
      </c>
      <c r="J49" s="72" t="s">
        <v>19</v>
      </c>
      <c r="K49" s="73">
        <v>100.24</v>
      </c>
      <c r="L49" s="74">
        <v>0</v>
      </c>
      <c r="M49" s="73">
        <v>9.0399999999999991</v>
      </c>
      <c r="N49" s="88" t="s">
        <v>19</v>
      </c>
      <c r="O49" s="75">
        <v>0.3538</v>
      </c>
      <c r="P49" s="18"/>
    </row>
    <row r="50" spans="1:16" s="77" customFormat="1" ht="14.25" customHeight="1" outlineLevel="1">
      <c r="A50" s="68">
        <v>11</v>
      </c>
      <c r="B50" s="49">
        <v>9.125</v>
      </c>
      <c r="C50" s="70">
        <v>45329</v>
      </c>
      <c r="D50" s="70">
        <v>45356</v>
      </c>
      <c r="E50" s="70">
        <v>45357</v>
      </c>
      <c r="F50" s="70">
        <v>46363</v>
      </c>
      <c r="G50" s="71">
        <v>1000000000</v>
      </c>
      <c r="H50" s="71">
        <v>6268510000</v>
      </c>
      <c r="I50" s="72">
        <v>2000000000</v>
      </c>
      <c r="J50" s="72">
        <v>1826440000</v>
      </c>
      <c r="K50" s="73">
        <v>101.14</v>
      </c>
      <c r="L50" s="74">
        <v>0.7</v>
      </c>
      <c r="M50" s="73">
        <v>8.9499999999999993</v>
      </c>
      <c r="N50" s="88">
        <v>390000</v>
      </c>
      <c r="O50" s="75">
        <v>0.64600000000000002</v>
      </c>
      <c r="P50" s="76"/>
    </row>
    <row r="51" spans="1:16" s="77" customFormat="1" ht="14.25" customHeight="1" outlineLevel="1">
      <c r="A51" s="68">
        <v>11</v>
      </c>
      <c r="B51" s="49">
        <v>9.125</v>
      </c>
      <c r="C51" s="70">
        <v>45329</v>
      </c>
      <c r="D51" s="70">
        <v>45398</v>
      </c>
      <c r="E51" s="70">
        <f>+D51+1</f>
        <v>45399</v>
      </c>
      <c r="F51" s="70">
        <v>46363</v>
      </c>
      <c r="G51" s="71">
        <v>1000000000</v>
      </c>
      <c r="H51" s="71">
        <v>2393020000</v>
      </c>
      <c r="I51" s="72">
        <v>2000000000</v>
      </c>
      <c r="J51" s="72">
        <v>1770000000</v>
      </c>
      <c r="K51" s="73">
        <v>102.57</v>
      </c>
      <c r="L51" s="74">
        <v>1.75</v>
      </c>
      <c r="M51" s="73">
        <v>8.76</v>
      </c>
      <c r="N51" s="88">
        <v>0</v>
      </c>
      <c r="O51" s="75">
        <v>0.99</v>
      </c>
      <c r="P51" s="76"/>
    </row>
    <row r="52" spans="1:16" s="77" customFormat="1" ht="14.25" customHeight="1" outlineLevel="1">
      <c r="A52" s="68">
        <v>11</v>
      </c>
      <c r="B52" s="49">
        <v>9.125</v>
      </c>
      <c r="C52" s="70">
        <v>45329</v>
      </c>
      <c r="D52" s="70">
        <v>45454</v>
      </c>
      <c r="E52" s="70">
        <v>45455</v>
      </c>
      <c r="F52" s="70">
        <v>46363</v>
      </c>
      <c r="G52" s="71">
        <v>1000000000</v>
      </c>
      <c r="H52" s="72">
        <v>2540790000</v>
      </c>
      <c r="I52" s="72">
        <v>2000000000</v>
      </c>
      <c r="J52" s="72">
        <v>0</v>
      </c>
      <c r="K52" s="73">
        <v>101.08</v>
      </c>
      <c r="L52" s="74">
        <v>0.12</v>
      </c>
      <c r="M52" s="73">
        <v>8.68</v>
      </c>
      <c r="N52" s="88">
        <v>0</v>
      </c>
      <c r="O52" s="75">
        <v>0.08</v>
      </c>
      <c r="P52" s="76"/>
    </row>
    <row r="53" spans="1:16" s="77" customFormat="1" ht="14.25" customHeight="1" outlineLevel="1">
      <c r="A53" s="91">
        <v>11</v>
      </c>
      <c r="B53" s="92">
        <v>9.125</v>
      </c>
      <c r="C53" s="93">
        <v>45329</v>
      </c>
      <c r="D53" s="93">
        <v>45503</v>
      </c>
      <c r="E53" s="93">
        <v>45504</v>
      </c>
      <c r="F53" s="93">
        <v>46363</v>
      </c>
      <c r="G53" s="94">
        <v>1200000000</v>
      </c>
      <c r="H53" s="95">
        <v>3569000000</v>
      </c>
      <c r="I53" s="95">
        <v>1359000000</v>
      </c>
      <c r="J53" s="95">
        <v>800000000</v>
      </c>
      <c r="K53" s="96">
        <v>101.78</v>
      </c>
      <c r="L53" s="97">
        <v>1.35</v>
      </c>
      <c r="M53" s="96">
        <v>8.9</v>
      </c>
      <c r="N53" s="115">
        <v>0</v>
      </c>
      <c r="O53" s="98">
        <v>0</v>
      </c>
      <c r="P53" s="76"/>
    </row>
    <row r="54" spans="1:16" s="77" customFormat="1" ht="14.25" customHeight="1" outlineLevel="1">
      <c r="A54" s="99">
        <v>11</v>
      </c>
      <c r="B54" s="100">
        <v>9.125</v>
      </c>
      <c r="C54" s="70">
        <v>45329</v>
      </c>
      <c r="D54" s="70">
        <v>45531</v>
      </c>
      <c r="E54" s="70">
        <f>+D54+1</f>
        <v>45532</v>
      </c>
      <c r="F54" s="70">
        <v>46363</v>
      </c>
      <c r="G54" s="71">
        <v>1200000000</v>
      </c>
      <c r="H54" s="72">
        <v>2318900000</v>
      </c>
      <c r="I54" s="72">
        <v>1200900000</v>
      </c>
      <c r="J54" s="72">
        <v>800000000</v>
      </c>
      <c r="K54" s="73">
        <v>102.29</v>
      </c>
      <c r="L54" s="74">
        <v>2.04</v>
      </c>
      <c r="M54" s="73">
        <v>8.99</v>
      </c>
      <c r="N54" s="88">
        <v>400000000</v>
      </c>
      <c r="O54" s="75">
        <v>0</v>
      </c>
      <c r="P54" s="76"/>
    </row>
    <row r="55" spans="1:16" s="77" customFormat="1" ht="14.25" customHeight="1" outlineLevel="1">
      <c r="A55" s="99">
        <v>11</v>
      </c>
      <c r="B55" s="100">
        <v>9.125</v>
      </c>
      <c r="C55" s="70">
        <v>45329</v>
      </c>
      <c r="D55" s="70">
        <v>45559</v>
      </c>
      <c r="E55" s="70">
        <f>+D55+1</f>
        <v>45560</v>
      </c>
      <c r="F55" s="70">
        <v>46363</v>
      </c>
      <c r="G55" s="71">
        <v>900000000</v>
      </c>
      <c r="H55" s="72">
        <v>3123900000</v>
      </c>
      <c r="I55" s="72">
        <v>1800000000</v>
      </c>
      <c r="J55" s="72">
        <v>1607300000</v>
      </c>
      <c r="K55" s="73">
        <v>102.7</v>
      </c>
      <c r="L55" s="74">
        <v>2.74</v>
      </c>
      <c r="M55" s="74">
        <v>9.1300000000000008</v>
      </c>
      <c r="N55" s="88">
        <v>0</v>
      </c>
      <c r="O55" s="75">
        <v>0.83</v>
      </c>
      <c r="P55" s="76"/>
    </row>
    <row r="56" spans="1:16" s="77" customFormat="1" ht="14.25" customHeight="1" outlineLevel="1">
      <c r="A56" s="99">
        <v>11</v>
      </c>
      <c r="B56" s="100">
        <v>9.125</v>
      </c>
      <c r="C56" s="70">
        <v>45329</v>
      </c>
      <c r="D56" s="70">
        <v>45587</v>
      </c>
      <c r="E56" s="70">
        <f>D56+1</f>
        <v>45588</v>
      </c>
      <c r="F56" s="70">
        <v>46363</v>
      </c>
      <c r="G56" s="71">
        <v>900000000</v>
      </c>
      <c r="H56" s="72">
        <v>3654700000</v>
      </c>
      <c r="I56" s="72">
        <v>1800000000</v>
      </c>
      <c r="J56" s="72">
        <v>1310500000</v>
      </c>
      <c r="K56" s="73">
        <v>103.56</v>
      </c>
      <c r="L56" s="74">
        <v>3.44</v>
      </c>
      <c r="M56" s="74">
        <v>9.0500000000000007</v>
      </c>
      <c r="N56" s="88">
        <v>421900000</v>
      </c>
      <c r="O56" s="75">
        <v>0.71</v>
      </c>
      <c r="P56" s="76"/>
    </row>
    <row r="57" spans="1:16" s="77" customFormat="1" ht="14.25" customHeight="1" outlineLevel="1">
      <c r="A57" s="99">
        <v>11</v>
      </c>
      <c r="B57" s="100">
        <v>9.125</v>
      </c>
      <c r="C57" s="70">
        <v>45329</v>
      </c>
      <c r="D57" s="70">
        <v>45615</v>
      </c>
      <c r="E57" s="70">
        <f>D57+1</f>
        <v>45616</v>
      </c>
      <c r="F57" s="70">
        <v>46363</v>
      </c>
      <c r="G57" s="71">
        <v>900000000</v>
      </c>
      <c r="H57" s="72">
        <v>2308800000</v>
      </c>
      <c r="I57" s="72">
        <v>1069000000</v>
      </c>
      <c r="J57" s="72">
        <v>625000000</v>
      </c>
      <c r="K57" s="73">
        <v>104.54</v>
      </c>
      <c r="L57" s="74">
        <v>4.1399999999999997</v>
      </c>
      <c r="M57" s="74">
        <v>8.9</v>
      </c>
      <c r="N57" s="88">
        <v>0</v>
      </c>
      <c r="O57" s="75">
        <v>0</v>
      </c>
      <c r="P57" s="76"/>
    </row>
    <row r="58" spans="1:16" s="77" customFormat="1" ht="14.25" customHeight="1" outlineLevel="1">
      <c r="A58" s="99">
        <v>11</v>
      </c>
      <c r="B58" s="100">
        <v>9.125</v>
      </c>
      <c r="C58" s="70">
        <v>45329</v>
      </c>
      <c r="D58" s="70">
        <v>45643</v>
      </c>
      <c r="E58" s="70">
        <f t="shared" ref="E58:E63" si="0">+D58+1</f>
        <v>45644</v>
      </c>
      <c r="F58" s="70">
        <v>46363</v>
      </c>
      <c r="G58" s="71">
        <v>2000000000</v>
      </c>
      <c r="H58" s="72">
        <v>1856600000</v>
      </c>
      <c r="I58" s="72">
        <v>703000000</v>
      </c>
      <c r="J58" s="72">
        <v>700000000</v>
      </c>
      <c r="K58" s="73">
        <v>100.22</v>
      </c>
      <c r="L58" s="74">
        <v>0.28000000000000003</v>
      </c>
      <c r="M58" s="74">
        <v>9.15</v>
      </c>
      <c r="N58" s="88">
        <v>0</v>
      </c>
      <c r="O58" s="75">
        <v>0</v>
      </c>
      <c r="P58" s="76"/>
    </row>
    <row r="59" spans="1:16" s="77" customFormat="1" ht="14.25" customHeight="1" outlineLevel="1">
      <c r="A59" s="99">
        <v>11</v>
      </c>
      <c r="B59" s="100">
        <v>9.125</v>
      </c>
      <c r="C59" s="70">
        <v>45329</v>
      </c>
      <c r="D59" s="70">
        <v>45685</v>
      </c>
      <c r="E59" s="70">
        <f t="shared" si="0"/>
        <v>45686</v>
      </c>
      <c r="F59" s="70">
        <v>46363</v>
      </c>
      <c r="G59" s="71">
        <v>1200000000</v>
      </c>
      <c r="H59" s="72">
        <v>2603850000</v>
      </c>
      <c r="I59" s="72">
        <v>1656850000</v>
      </c>
      <c r="J59" s="72">
        <v>1087000000</v>
      </c>
      <c r="K59" s="73">
        <v>100.54</v>
      </c>
      <c r="L59" s="74">
        <v>1.33</v>
      </c>
      <c r="M59" s="74">
        <v>9.58</v>
      </c>
      <c r="N59" s="88">
        <v>7000000</v>
      </c>
      <c r="O59" s="75">
        <v>0</v>
      </c>
      <c r="P59" s="76"/>
    </row>
    <row r="60" spans="1:16" s="77" customFormat="1" ht="14.25" customHeight="1" outlineLevel="1">
      <c r="A60" s="99">
        <v>11</v>
      </c>
      <c r="B60" s="100">
        <v>9.125</v>
      </c>
      <c r="C60" s="70">
        <v>45329</v>
      </c>
      <c r="D60" s="70">
        <v>45713</v>
      </c>
      <c r="E60" s="70">
        <f t="shared" si="0"/>
        <v>45714</v>
      </c>
      <c r="F60" s="70">
        <v>46363</v>
      </c>
      <c r="G60" s="71">
        <v>1200000000</v>
      </c>
      <c r="H60" s="72">
        <v>3795900000</v>
      </c>
      <c r="I60" s="72">
        <v>2400000000</v>
      </c>
      <c r="J60" s="72">
        <v>1190900000</v>
      </c>
      <c r="K60" s="73">
        <v>101.28</v>
      </c>
      <c r="L60" s="74">
        <v>2.0305599999999999</v>
      </c>
      <c r="M60" s="74">
        <v>9.5748300000000004</v>
      </c>
      <c r="N60" s="88">
        <v>0</v>
      </c>
      <c r="O60" s="75">
        <v>0</v>
      </c>
      <c r="P60" s="76"/>
    </row>
    <row r="61" spans="1:16" s="77" customFormat="1" ht="14.25" customHeight="1" outlineLevel="1">
      <c r="A61" s="99">
        <v>11</v>
      </c>
      <c r="B61" s="100">
        <v>9.125</v>
      </c>
      <c r="C61" s="70">
        <v>45329</v>
      </c>
      <c r="D61" s="70">
        <v>45741</v>
      </c>
      <c r="E61" s="70">
        <f t="shared" si="0"/>
        <v>45742</v>
      </c>
      <c r="F61" s="70">
        <v>46363</v>
      </c>
      <c r="G61" s="71">
        <v>1500000000</v>
      </c>
      <c r="H61" s="72">
        <v>6237680000</v>
      </c>
      <c r="I61" s="72">
        <v>3000000000</v>
      </c>
      <c r="J61" s="72">
        <v>2797820000</v>
      </c>
      <c r="K61" s="73">
        <v>102.18</v>
      </c>
      <c r="L61" s="74">
        <v>2.7324899999999999</v>
      </c>
      <c r="M61" s="74">
        <v>9.4634999999999998</v>
      </c>
      <c r="N61" s="88">
        <v>32000000</v>
      </c>
      <c r="O61" s="75">
        <v>0</v>
      </c>
      <c r="P61" s="76"/>
    </row>
    <row r="62" spans="1:16" s="77" customFormat="1" ht="14.25" customHeight="1" outlineLevel="1">
      <c r="A62" s="99">
        <v>11</v>
      </c>
      <c r="B62" s="100">
        <v>9.125</v>
      </c>
      <c r="C62" s="70">
        <v>45329</v>
      </c>
      <c r="D62" s="70">
        <v>45776</v>
      </c>
      <c r="E62" s="70">
        <f t="shared" si="0"/>
        <v>45777</v>
      </c>
      <c r="F62" s="70">
        <v>46363</v>
      </c>
      <c r="G62" s="71">
        <v>1500000000</v>
      </c>
      <c r="H62" s="72">
        <v>5479500000</v>
      </c>
      <c r="I62" s="72">
        <v>3000000000</v>
      </c>
      <c r="J62" s="72">
        <v>2347550000</v>
      </c>
      <c r="K62" s="73">
        <v>102.99988999999999</v>
      </c>
      <c r="L62" s="74">
        <v>3.60989</v>
      </c>
      <c r="M62" s="74">
        <v>9.5253999999999994</v>
      </c>
      <c r="N62" s="88">
        <v>152000000</v>
      </c>
      <c r="O62" s="75">
        <v>0.14655000000000001</v>
      </c>
      <c r="P62" s="76"/>
    </row>
    <row r="63" spans="1:16" s="77" customFormat="1" ht="14.25" customHeight="1" outlineLevel="1">
      <c r="A63" s="99">
        <v>11</v>
      </c>
      <c r="B63" s="100">
        <v>9.125</v>
      </c>
      <c r="C63" s="70">
        <v>45329</v>
      </c>
      <c r="D63" s="70">
        <v>45804</v>
      </c>
      <c r="E63" s="70">
        <f t="shared" si="0"/>
        <v>45805</v>
      </c>
      <c r="F63" s="70">
        <v>46363</v>
      </c>
      <c r="G63" s="71">
        <v>1500000000</v>
      </c>
      <c r="H63" s="72">
        <v>5431170000</v>
      </c>
      <c r="I63" s="72">
        <v>3000000000</v>
      </c>
      <c r="J63" s="72">
        <v>2533430000</v>
      </c>
      <c r="K63" s="73">
        <v>103.97</v>
      </c>
      <c r="L63" s="74">
        <v>4.3118100000000004</v>
      </c>
      <c r="M63" s="74">
        <v>9.3583999999999996</v>
      </c>
      <c r="N63" s="88">
        <v>423000000</v>
      </c>
      <c r="O63" s="75">
        <v>0.56221500000000002</v>
      </c>
      <c r="P63" s="76"/>
    </row>
    <row r="64" spans="1:16" s="77" customFormat="1" ht="14.25" customHeight="1" outlineLevel="1">
      <c r="A64" s="111">
        <v>11</v>
      </c>
      <c r="B64" s="112">
        <v>9.125</v>
      </c>
      <c r="C64" s="81">
        <v>45329</v>
      </c>
      <c r="D64" s="81" t="s">
        <v>15</v>
      </c>
      <c r="E64" s="81">
        <v>45973</v>
      </c>
      <c r="F64" s="82"/>
      <c r="G64" s="82"/>
      <c r="H64" s="83"/>
      <c r="I64" s="90">
        <v>-448759473</v>
      </c>
      <c r="J64" s="85"/>
      <c r="K64" s="86"/>
      <c r="L64" s="85"/>
      <c r="M64" s="83"/>
      <c r="N64" s="87"/>
      <c r="O64" s="87"/>
      <c r="P64" s="76"/>
    </row>
    <row r="65" spans="1:16" s="77" customFormat="1" ht="14.25" customHeight="1" outlineLevel="1">
      <c r="A65" s="111">
        <v>11</v>
      </c>
      <c r="B65" s="112">
        <v>9.125</v>
      </c>
      <c r="C65" s="81">
        <v>45329</v>
      </c>
      <c r="D65" s="81" t="s">
        <v>15</v>
      </c>
      <c r="E65" s="81">
        <v>45987</v>
      </c>
      <c r="F65" s="82"/>
      <c r="G65" s="82"/>
      <c r="H65" s="83"/>
      <c r="I65" s="90">
        <v>-735037303</v>
      </c>
      <c r="J65" s="85"/>
      <c r="K65" s="86"/>
      <c r="L65" s="85"/>
      <c r="M65" s="83"/>
      <c r="N65" s="87"/>
      <c r="O65" s="87"/>
      <c r="P65" s="76"/>
    </row>
    <row r="66" spans="1:16" s="77" customFormat="1" ht="14.25" customHeight="1" outlineLevel="1">
      <c r="A66" s="111">
        <v>11</v>
      </c>
      <c r="B66" s="112">
        <v>9.125</v>
      </c>
      <c r="C66" s="81">
        <v>45329</v>
      </c>
      <c r="D66" s="81" t="s">
        <v>15</v>
      </c>
      <c r="E66" s="81">
        <v>46001</v>
      </c>
      <c r="F66" s="82"/>
      <c r="G66" s="82"/>
      <c r="H66" s="83"/>
      <c r="I66" s="90">
        <v>-464666388</v>
      </c>
      <c r="J66" s="85"/>
      <c r="K66" s="86"/>
      <c r="L66" s="85"/>
      <c r="M66" s="83"/>
      <c r="N66" s="87"/>
      <c r="O66" s="87"/>
      <c r="P66" s="76"/>
    </row>
    <row r="67" spans="1:16" s="77" customFormat="1" ht="14.25" customHeight="1" outlineLevel="1">
      <c r="A67" s="111">
        <v>11</v>
      </c>
      <c r="B67" s="112">
        <v>9.125</v>
      </c>
      <c r="C67" s="81">
        <v>45329</v>
      </c>
      <c r="D67" s="81" t="s">
        <v>15</v>
      </c>
      <c r="E67" s="81">
        <v>46050</v>
      </c>
      <c r="F67" s="82"/>
      <c r="G67" s="82"/>
      <c r="H67" s="83"/>
      <c r="I67" s="90">
        <v>-1944153523</v>
      </c>
      <c r="J67" s="85"/>
      <c r="K67" s="86"/>
      <c r="L67" s="85"/>
      <c r="M67" s="83"/>
      <c r="N67" s="87"/>
      <c r="O67" s="87"/>
      <c r="P67" s="76"/>
    </row>
    <row r="68" spans="1:16" s="77" customFormat="1" ht="14.25" customHeight="1" outlineLevel="1">
      <c r="A68" s="111">
        <v>11</v>
      </c>
      <c r="B68" s="112">
        <v>9.125</v>
      </c>
      <c r="C68" s="81">
        <v>45329</v>
      </c>
      <c r="D68" s="81" t="s">
        <v>15</v>
      </c>
      <c r="E68" s="81">
        <v>46078</v>
      </c>
      <c r="F68" s="82"/>
      <c r="G68" s="82"/>
      <c r="H68" s="83"/>
      <c r="I68" s="90">
        <v>-1330341129</v>
      </c>
      <c r="J68" s="85"/>
      <c r="K68" s="86"/>
      <c r="L68" s="85"/>
      <c r="M68" s="83"/>
      <c r="N68" s="87"/>
      <c r="O68" s="87"/>
      <c r="P68" s="76"/>
    </row>
    <row r="69" spans="1:16" s="77" customFormat="1" ht="14.25" customHeight="1" outlineLevel="1">
      <c r="A69" s="111">
        <v>11</v>
      </c>
      <c r="B69" s="112">
        <v>9.125</v>
      </c>
      <c r="C69" s="81">
        <v>45329</v>
      </c>
      <c r="D69" s="81" t="s">
        <v>15</v>
      </c>
      <c r="E69" s="81">
        <v>46134</v>
      </c>
      <c r="F69" s="82"/>
      <c r="G69" s="82"/>
      <c r="H69" s="83"/>
      <c r="I69" s="90">
        <v>-18510538</v>
      </c>
      <c r="J69" s="85"/>
      <c r="K69" s="86"/>
      <c r="L69" s="85"/>
      <c r="M69" s="83"/>
      <c r="N69" s="87"/>
      <c r="O69" s="87"/>
      <c r="P69" s="76"/>
    </row>
    <row r="70" spans="1:16" s="77" customFormat="1" ht="14.25" customHeight="1" outlineLevel="1">
      <c r="A70" s="111">
        <v>11</v>
      </c>
      <c r="B70" s="112">
        <v>9.125</v>
      </c>
      <c r="C70" s="81">
        <v>45329</v>
      </c>
      <c r="D70" s="81" t="s">
        <v>15</v>
      </c>
      <c r="E70" s="81">
        <v>46148</v>
      </c>
      <c r="F70" s="82"/>
      <c r="G70" s="82"/>
      <c r="H70" s="83"/>
      <c r="I70" s="90">
        <v>-1516866468</v>
      </c>
      <c r="J70" s="85"/>
      <c r="K70" s="86"/>
      <c r="L70" s="85"/>
      <c r="M70" s="83"/>
      <c r="N70" s="87"/>
      <c r="O70" s="87"/>
      <c r="P70" s="76"/>
    </row>
    <row r="71" spans="1:16" s="77" customFormat="1" ht="14.25" customHeight="1" outlineLevel="1">
      <c r="A71" s="111">
        <v>11</v>
      </c>
      <c r="B71" s="112">
        <v>9.125</v>
      </c>
      <c r="C71" s="81">
        <v>45329</v>
      </c>
      <c r="D71" s="81" t="s">
        <v>15</v>
      </c>
      <c r="E71" s="81">
        <v>46162</v>
      </c>
      <c r="F71" s="82"/>
      <c r="G71" s="82"/>
      <c r="H71" s="83"/>
      <c r="I71" s="90">
        <v>-2491203020</v>
      </c>
      <c r="J71" s="85"/>
      <c r="K71" s="86"/>
      <c r="L71" s="85"/>
      <c r="M71" s="83"/>
      <c r="N71" s="87"/>
      <c r="O71" s="87"/>
      <c r="P71" s="76"/>
    </row>
    <row r="72" spans="1:16" s="77" customFormat="1" ht="14.25" customHeight="1" outlineLevel="1">
      <c r="A72" s="111">
        <v>11</v>
      </c>
      <c r="B72" s="112">
        <v>9.125</v>
      </c>
      <c r="C72" s="81">
        <v>45329</v>
      </c>
      <c r="D72" s="81" t="s">
        <v>15</v>
      </c>
      <c r="E72" s="81">
        <v>46190</v>
      </c>
      <c r="F72" s="82"/>
      <c r="G72" s="82"/>
      <c r="H72" s="83"/>
      <c r="I72" s="90">
        <v>-4221944644</v>
      </c>
      <c r="J72" s="85"/>
      <c r="K72" s="86"/>
      <c r="L72" s="85"/>
      <c r="M72" s="83"/>
      <c r="N72" s="87"/>
      <c r="O72" s="87"/>
      <c r="P72" s="76"/>
    </row>
    <row r="73" spans="1:16" s="19" customFormat="1" ht="14.25" customHeight="1">
      <c r="A73" s="43" t="s">
        <v>51</v>
      </c>
      <c r="B73" s="44"/>
      <c r="C73" s="45"/>
      <c r="D73" s="45"/>
      <c r="E73" s="45"/>
      <c r="F73" s="45"/>
      <c r="G73" s="45"/>
      <c r="H73" s="45"/>
      <c r="I73" s="46">
        <f>+SUM(I49:I72)</f>
        <v>15017267514</v>
      </c>
      <c r="J73" s="46"/>
      <c r="K73" s="47"/>
      <c r="L73" s="48"/>
      <c r="M73" s="47"/>
      <c r="N73" s="46"/>
      <c r="O73" s="46"/>
      <c r="P73" s="18"/>
    </row>
    <row r="74" spans="1:16" s="19" customFormat="1" ht="14.25" customHeight="1">
      <c r="A74" s="68">
        <v>12</v>
      </c>
      <c r="B74" s="100">
        <v>8.5</v>
      </c>
      <c r="C74" s="70">
        <v>45861</v>
      </c>
      <c r="D74" s="70">
        <v>45860</v>
      </c>
      <c r="E74" s="70">
        <f>+D74+1</f>
        <v>45861</v>
      </c>
      <c r="F74" s="70">
        <v>46774</v>
      </c>
      <c r="G74" s="71">
        <v>1500000000</v>
      </c>
      <c r="H74" s="72">
        <v>9552880000</v>
      </c>
      <c r="I74" s="72">
        <v>3000000000</v>
      </c>
      <c r="J74" s="72">
        <v>1773880000</v>
      </c>
      <c r="K74" s="73">
        <v>100.79</v>
      </c>
      <c r="L74" s="74">
        <v>0</v>
      </c>
      <c r="M74" s="73">
        <v>8.1303900000000002</v>
      </c>
      <c r="N74" s="88" t="s">
        <v>19</v>
      </c>
      <c r="O74" s="75">
        <v>0.87348571428571431</v>
      </c>
      <c r="P74" s="18"/>
    </row>
    <row r="75" spans="1:16" s="77" customFormat="1" ht="14.25" customHeight="1">
      <c r="A75" s="68">
        <v>12</v>
      </c>
      <c r="B75" s="100">
        <v>8.5</v>
      </c>
      <c r="C75" s="70">
        <v>45861</v>
      </c>
      <c r="D75" s="70">
        <v>45888</v>
      </c>
      <c r="E75" s="70">
        <f>+D75+1</f>
        <v>45889</v>
      </c>
      <c r="F75" s="70">
        <v>46774</v>
      </c>
      <c r="G75" s="71">
        <v>2000000000</v>
      </c>
      <c r="H75" s="72">
        <v>9197930000</v>
      </c>
      <c r="I75" s="72">
        <v>4000000000</v>
      </c>
      <c r="J75" s="72">
        <v>2790870000</v>
      </c>
      <c r="K75" s="73">
        <v>102.21</v>
      </c>
      <c r="L75" s="74">
        <v>0.65</v>
      </c>
      <c r="M75" s="73">
        <v>7.77</v>
      </c>
      <c r="N75" s="88">
        <v>30000000</v>
      </c>
      <c r="O75" s="75">
        <v>0.58169999999999999</v>
      </c>
      <c r="P75" s="76"/>
    </row>
    <row r="76" spans="1:16" s="77" customFormat="1" ht="14.25" customHeight="1">
      <c r="A76" s="68">
        <v>12</v>
      </c>
      <c r="B76" s="100">
        <v>8.5</v>
      </c>
      <c r="C76" s="70">
        <v>45861</v>
      </c>
      <c r="D76" s="70">
        <v>45909</v>
      </c>
      <c r="E76" s="70">
        <f>+D76+1</f>
        <v>45910</v>
      </c>
      <c r="F76" s="70">
        <v>46774</v>
      </c>
      <c r="G76" s="71">
        <v>2500000000</v>
      </c>
      <c r="H76" s="72">
        <v>6187610000</v>
      </c>
      <c r="I76" s="72">
        <v>4462610000</v>
      </c>
      <c r="J76" s="72">
        <v>2345500000</v>
      </c>
      <c r="K76" s="73">
        <v>102.5</v>
      </c>
      <c r="L76" s="74">
        <v>1.13798</v>
      </c>
      <c r="M76" s="73">
        <v>7.85</v>
      </c>
      <c r="N76" s="88">
        <v>943500000</v>
      </c>
      <c r="O76" s="75">
        <v>0</v>
      </c>
      <c r="P76" s="76"/>
    </row>
    <row r="77" spans="1:16" s="77" customFormat="1" ht="14.25" customHeight="1">
      <c r="A77" s="68">
        <v>12</v>
      </c>
      <c r="B77" s="100">
        <v>8.5</v>
      </c>
      <c r="C77" s="70">
        <v>45861</v>
      </c>
      <c r="D77" s="70">
        <v>45944</v>
      </c>
      <c r="E77" s="70">
        <v>45945</v>
      </c>
      <c r="F77" s="70">
        <v>46774</v>
      </c>
      <c r="G77" s="71">
        <v>2750000000</v>
      </c>
      <c r="H77" s="72">
        <v>6120700000</v>
      </c>
      <c r="I77" s="72">
        <v>4655700000</v>
      </c>
      <c r="J77" s="72">
        <v>4376340000</v>
      </c>
      <c r="K77" s="73">
        <v>103.72</v>
      </c>
      <c r="L77" s="74">
        <v>1.9361111111111111</v>
      </c>
      <c r="M77" s="73">
        <v>7.6197999999999997</v>
      </c>
      <c r="N77" s="88">
        <v>26400000</v>
      </c>
      <c r="O77" s="75">
        <v>0</v>
      </c>
      <c r="P77" s="76"/>
    </row>
    <row r="78" spans="1:16" s="77" customFormat="1" ht="14.25" customHeight="1">
      <c r="A78" s="68">
        <v>12</v>
      </c>
      <c r="B78" s="100">
        <v>8.5</v>
      </c>
      <c r="C78" s="70">
        <v>45861</v>
      </c>
      <c r="D78" s="70">
        <v>45972</v>
      </c>
      <c r="E78" s="70">
        <v>45973</v>
      </c>
      <c r="F78" s="70">
        <v>46774</v>
      </c>
      <c r="G78" s="71">
        <v>3250000000</v>
      </c>
      <c r="H78" s="72">
        <v>5315300000</v>
      </c>
      <c r="I78" s="72">
        <v>3815300000</v>
      </c>
      <c r="J78" s="72">
        <v>3482400000</v>
      </c>
      <c r="K78" s="73">
        <v>104.13</v>
      </c>
      <c r="L78" s="74">
        <v>2.5736111111111111</v>
      </c>
      <c r="M78" s="73">
        <v>7.7060931889921918</v>
      </c>
      <c r="N78" s="88">
        <v>199820000</v>
      </c>
      <c r="O78" s="75">
        <v>0</v>
      </c>
      <c r="P78" s="76"/>
    </row>
    <row r="79" spans="1:16" s="77" customFormat="1" ht="14.25" customHeight="1">
      <c r="A79" s="68">
        <v>12</v>
      </c>
      <c r="B79" s="100">
        <v>8.5</v>
      </c>
      <c r="C79" s="70">
        <v>45861</v>
      </c>
      <c r="D79" s="70">
        <v>46000</v>
      </c>
      <c r="E79" s="70">
        <v>46001</v>
      </c>
      <c r="F79" s="70">
        <v>46774</v>
      </c>
      <c r="G79" s="71">
        <v>3250000000</v>
      </c>
      <c r="H79" s="72">
        <v>8239280000</v>
      </c>
      <c r="I79" s="72">
        <v>5217780000</v>
      </c>
      <c r="J79" s="72">
        <v>4660400000</v>
      </c>
      <c r="K79" s="73">
        <v>104.8</v>
      </c>
      <c r="L79" s="74">
        <v>3.2347222222222221</v>
      </c>
      <c r="M79" s="73">
        <v>7.6773367904137118</v>
      </c>
      <c r="N79" s="88">
        <v>319350000</v>
      </c>
      <c r="O79" s="75">
        <v>0</v>
      </c>
      <c r="P79" s="76"/>
    </row>
    <row r="80" spans="1:16" s="77" customFormat="1" ht="14.25" customHeight="1">
      <c r="A80" s="68">
        <v>12</v>
      </c>
      <c r="B80" s="100">
        <v>8.5</v>
      </c>
      <c r="C80" s="70">
        <v>45861</v>
      </c>
      <c r="D80" s="70">
        <v>46049</v>
      </c>
      <c r="E80" s="70">
        <v>46050</v>
      </c>
      <c r="F80" s="70">
        <v>46774</v>
      </c>
      <c r="G80" s="71">
        <v>4000000000</v>
      </c>
      <c r="H80" s="72">
        <v>8656860000</v>
      </c>
      <c r="I80" s="72">
        <v>8000000000</v>
      </c>
      <c r="J80" s="72">
        <v>2885620000</v>
      </c>
      <c r="K80" s="73">
        <v>102.78</v>
      </c>
      <c r="L80" s="74">
        <v>0.14166666666666666</v>
      </c>
      <c r="M80" s="73">
        <v>7.0500113350224023</v>
      </c>
      <c r="N80" s="88">
        <v>1440000</v>
      </c>
      <c r="O80" s="75">
        <v>0.68700000000000006</v>
      </c>
      <c r="P80" s="76"/>
    </row>
    <row r="81" spans="1:16" s="77" customFormat="1" ht="14.25" customHeight="1">
      <c r="A81" s="68">
        <v>12</v>
      </c>
      <c r="B81" s="100">
        <v>8.5</v>
      </c>
      <c r="C81" s="70">
        <v>45861</v>
      </c>
      <c r="D81" s="70">
        <v>46077</v>
      </c>
      <c r="E81" s="70">
        <v>46078</v>
      </c>
      <c r="F81" s="70">
        <v>46774</v>
      </c>
      <c r="G81" s="71">
        <v>4000000000</v>
      </c>
      <c r="H81" s="72">
        <v>7959210000</v>
      </c>
      <c r="I81" s="72">
        <v>6959210000</v>
      </c>
      <c r="J81" s="72">
        <v>4425000000</v>
      </c>
      <c r="K81" s="73">
        <v>104.32</v>
      </c>
      <c r="L81" s="74">
        <v>0.77916666666666656</v>
      </c>
      <c r="M81" s="73">
        <v>6.4915980450929442</v>
      </c>
      <c r="N81" s="88">
        <v>0</v>
      </c>
      <c r="O81" s="75">
        <v>0</v>
      </c>
      <c r="P81" s="76"/>
    </row>
    <row r="82" spans="1:16" s="77" customFormat="1" ht="14.25" customHeight="1">
      <c r="A82" s="68">
        <v>12</v>
      </c>
      <c r="B82" s="100">
        <v>8.5</v>
      </c>
      <c r="C82" s="70">
        <v>45861</v>
      </c>
      <c r="D82" s="70">
        <v>46105</v>
      </c>
      <c r="E82" s="70">
        <v>46106</v>
      </c>
      <c r="F82" s="70">
        <v>46774</v>
      </c>
      <c r="G82" s="71">
        <v>4000000000</v>
      </c>
      <c r="H82" s="72">
        <v>7318860000</v>
      </c>
      <c r="I82" s="72">
        <v>4328860000</v>
      </c>
      <c r="J82" s="72">
        <v>4097870000</v>
      </c>
      <c r="K82" s="73">
        <v>104.49</v>
      </c>
      <c r="L82" s="74">
        <v>1.4874999999999998</v>
      </c>
      <c r="M82" s="73">
        <v>6.72</v>
      </c>
      <c r="N82" s="88">
        <v>570000</v>
      </c>
      <c r="O82" s="75">
        <v>0</v>
      </c>
      <c r="P82" s="76"/>
    </row>
    <row r="83" spans="1:16" s="77" customFormat="1" ht="14.25" customHeight="1">
      <c r="A83" s="68">
        <v>12</v>
      </c>
      <c r="B83" s="100">
        <v>8.5</v>
      </c>
      <c r="C83" s="70">
        <v>45861</v>
      </c>
      <c r="D83" s="70">
        <v>46133</v>
      </c>
      <c r="E83" s="70">
        <v>46134</v>
      </c>
      <c r="F83" s="70">
        <v>46774</v>
      </c>
      <c r="G83" s="71">
        <v>3750000000</v>
      </c>
      <c r="H83" s="72">
        <v>8182470000</v>
      </c>
      <c r="I83" s="72">
        <v>4294070000</v>
      </c>
      <c r="J83" s="72">
        <v>3218590000</v>
      </c>
      <c r="K83" s="73">
        <v>104.88</v>
      </c>
      <c r="L83" s="74">
        <v>2.125</v>
      </c>
      <c r="M83" s="73">
        <v>6.79</v>
      </c>
      <c r="N83" s="88">
        <v>650000000</v>
      </c>
      <c r="O83" s="75">
        <v>0</v>
      </c>
      <c r="P83" s="76"/>
    </row>
    <row r="84" spans="1:16" s="77" customFormat="1" ht="14.25" customHeight="1">
      <c r="A84" s="68">
        <v>12</v>
      </c>
      <c r="B84" s="100">
        <v>8.5</v>
      </c>
      <c r="C84" s="70">
        <v>45861</v>
      </c>
      <c r="D84" s="70">
        <v>46161</v>
      </c>
      <c r="E84" s="70">
        <v>46162</v>
      </c>
      <c r="F84" s="70">
        <v>46774</v>
      </c>
      <c r="G84" s="71">
        <v>3500000000</v>
      </c>
      <c r="H84" s="72">
        <v>7216290000</v>
      </c>
      <c r="I84" s="72">
        <v>5070290000</v>
      </c>
      <c r="J84" s="72">
        <v>3708250000</v>
      </c>
      <c r="K84" s="73">
        <v>103.91</v>
      </c>
      <c r="L84" s="74">
        <v>2.786111111111111</v>
      </c>
      <c r="M84" s="73">
        <v>6.7148599999999998</v>
      </c>
      <c r="N84" s="88">
        <v>731330000</v>
      </c>
      <c r="O84" s="75">
        <v>0</v>
      </c>
      <c r="P84" s="76"/>
    </row>
    <row r="85" spans="1:16" s="77" customFormat="1" ht="14.25" customHeight="1">
      <c r="A85" s="68">
        <v>12</v>
      </c>
      <c r="B85" s="100">
        <v>8.5</v>
      </c>
      <c r="C85" s="70">
        <v>45861</v>
      </c>
      <c r="D85" s="70">
        <v>46189</v>
      </c>
      <c r="E85" s="70">
        <v>46190</v>
      </c>
      <c r="F85" s="70">
        <v>46774</v>
      </c>
      <c r="G85" s="71">
        <v>3750000000</v>
      </c>
      <c r="H85" s="72">
        <v>10517730000</v>
      </c>
      <c r="I85" s="72">
        <v>6132760000</v>
      </c>
      <c r="J85" s="72">
        <v>4300000000</v>
      </c>
      <c r="K85" s="73">
        <v>106.23</v>
      </c>
      <c r="L85" s="74">
        <v>3.4236111111111112</v>
      </c>
      <c r="M85" s="73">
        <v>6.6124000000000001</v>
      </c>
      <c r="N85" s="88">
        <v>480000000</v>
      </c>
      <c r="O85" s="75">
        <v>0</v>
      </c>
      <c r="P85" s="76"/>
    </row>
    <row r="86" spans="1:16" s="19" customFormat="1" ht="14.25" customHeight="1">
      <c r="A86" s="43" t="s">
        <v>24</v>
      </c>
      <c r="B86" s="44"/>
      <c r="C86" s="45"/>
      <c r="D86" s="45"/>
      <c r="E86" s="45"/>
      <c r="F86" s="45"/>
      <c r="G86" s="45"/>
      <c r="H86" s="45"/>
      <c r="I86" s="46">
        <f>+SUM(I74:I85)</f>
        <v>59936580000</v>
      </c>
      <c r="J86" s="46"/>
      <c r="K86" s="47"/>
      <c r="L86" s="48"/>
      <c r="M86" s="47"/>
      <c r="N86" s="46"/>
      <c r="O86" s="46"/>
      <c r="P86" s="18"/>
    </row>
    <row r="87" spans="1:16" s="19" customFormat="1" ht="14.25" customHeight="1">
      <c r="A87" s="68">
        <v>13</v>
      </c>
      <c r="B87" s="100">
        <v>8.125</v>
      </c>
      <c r="C87" s="70">
        <v>45861</v>
      </c>
      <c r="D87" s="70">
        <v>45860</v>
      </c>
      <c r="E87" s="70">
        <f>+D87+1</f>
        <v>45861</v>
      </c>
      <c r="F87" s="70">
        <v>46774</v>
      </c>
      <c r="G87" s="71">
        <v>1250000000</v>
      </c>
      <c r="H87" s="72">
        <v>7436200000</v>
      </c>
      <c r="I87" s="72">
        <v>2500000000</v>
      </c>
      <c r="J87" s="72">
        <v>1843720000</v>
      </c>
      <c r="K87" s="73">
        <v>100.3</v>
      </c>
      <c r="L87" s="74">
        <v>0</v>
      </c>
      <c r="M87" s="73">
        <v>8.0500000000000007</v>
      </c>
      <c r="N87" s="88">
        <v>1200000</v>
      </c>
      <c r="O87" s="75">
        <v>0.31269999999999998</v>
      </c>
      <c r="P87" s="18"/>
    </row>
    <row r="88" spans="1:16" s="77" customFormat="1" ht="14.25" customHeight="1">
      <c r="A88" s="68">
        <v>13</v>
      </c>
      <c r="B88" s="100">
        <v>8.125</v>
      </c>
      <c r="C88" s="70">
        <v>45861</v>
      </c>
      <c r="D88" s="70">
        <v>45923</v>
      </c>
      <c r="E88" s="70">
        <f>+D88+1</f>
        <v>45924</v>
      </c>
      <c r="F88" s="70">
        <v>46774</v>
      </c>
      <c r="G88" s="71">
        <v>1500000000</v>
      </c>
      <c r="H88" s="72">
        <v>2406920000</v>
      </c>
      <c r="I88" s="72">
        <v>1406920000</v>
      </c>
      <c r="J88" s="72">
        <v>1050000000</v>
      </c>
      <c r="K88" s="73">
        <v>100.4</v>
      </c>
      <c r="L88" s="74">
        <v>1.0907534246575343</v>
      </c>
      <c r="M88" s="73">
        <v>7.9249099999999997</v>
      </c>
      <c r="N88" s="88">
        <v>250000000</v>
      </c>
      <c r="O88" s="75">
        <v>0</v>
      </c>
      <c r="P88" s="76"/>
    </row>
    <row r="89" spans="1:16" s="77" customFormat="1" ht="14.25" customHeight="1">
      <c r="A89" s="68">
        <v>13</v>
      </c>
      <c r="B89" s="100">
        <v>8.125</v>
      </c>
      <c r="C89" s="70">
        <v>45861</v>
      </c>
      <c r="D89" s="70">
        <v>45986</v>
      </c>
      <c r="E89" s="70">
        <f>+D89+1</f>
        <v>45987</v>
      </c>
      <c r="F89" s="70">
        <v>46774</v>
      </c>
      <c r="G89" s="71">
        <v>1500000000</v>
      </c>
      <c r="H89" s="72">
        <v>3964140000</v>
      </c>
      <c r="I89" s="72">
        <v>2364140000</v>
      </c>
      <c r="J89" s="72">
        <v>1975000000</v>
      </c>
      <c r="K89" s="73">
        <v>103.71</v>
      </c>
      <c r="L89" s="74">
        <v>2.4826388888888893</v>
      </c>
      <c r="M89" s="73">
        <v>7.8003132625080296</v>
      </c>
      <c r="N89" s="88">
        <v>6000000</v>
      </c>
      <c r="O89" s="75">
        <v>0</v>
      </c>
      <c r="P89" s="76"/>
    </row>
    <row r="90" spans="1:16" s="77" customFormat="1" ht="14.25" customHeight="1">
      <c r="A90" s="68">
        <v>13</v>
      </c>
      <c r="B90" s="100">
        <v>8.125</v>
      </c>
      <c r="C90" s="70">
        <v>45861</v>
      </c>
      <c r="D90" s="70">
        <v>46035</v>
      </c>
      <c r="E90" s="70">
        <f>+D90+1</f>
        <v>46036</v>
      </c>
      <c r="F90" s="70">
        <v>46774</v>
      </c>
      <c r="G90" s="71">
        <v>1750000000</v>
      </c>
      <c r="H90" s="72">
        <v>6441070000</v>
      </c>
      <c r="I90" s="72">
        <v>3500000000</v>
      </c>
      <c r="J90" s="72">
        <v>2900470000</v>
      </c>
      <c r="K90" s="73">
        <v>103.35</v>
      </c>
      <c r="L90" s="74">
        <v>0.33854166666666663</v>
      </c>
      <c r="M90" s="73">
        <v>7.3196731604840997</v>
      </c>
      <c r="N90" s="88">
        <v>7300000</v>
      </c>
      <c r="O90" s="75">
        <v>0.40031333333333335</v>
      </c>
      <c r="P90" s="76"/>
    </row>
    <row r="91" spans="1:16" s="19" customFormat="1" ht="14.25" customHeight="1">
      <c r="A91" s="68">
        <v>13</v>
      </c>
      <c r="B91" s="100">
        <v>8.125</v>
      </c>
      <c r="C91" s="70">
        <v>45861</v>
      </c>
      <c r="D91" s="70">
        <v>45726</v>
      </c>
      <c r="E91" s="70">
        <f>+D91+1</f>
        <v>45727</v>
      </c>
      <c r="F91" s="70">
        <v>46774</v>
      </c>
      <c r="G91" s="71">
        <v>1750000000</v>
      </c>
      <c r="H91" s="72">
        <v>7666500000</v>
      </c>
      <c r="I91" s="72">
        <v>2673500000</v>
      </c>
      <c r="J91" s="72">
        <v>1912000000</v>
      </c>
      <c r="K91" s="73">
        <v>105.52</v>
      </c>
      <c r="L91" s="74">
        <v>1.625</v>
      </c>
      <c r="M91" s="73">
        <v>7.0499999999999989</v>
      </c>
      <c r="N91" s="88">
        <v>467680000</v>
      </c>
      <c r="O91" s="75">
        <v>0</v>
      </c>
      <c r="P91" s="18"/>
    </row>
    <row r="92" spans="1:16" s="77" customFormat="1" ht="14.25" customHeight="1">
      <c r="A92" s="68">
        <v>13</v>
      </c>
      <c r="B92" s="100">
        <v>8.125</v>
      </c>
      <c r="C92" s="70">
        <v>45861</v>
      </c>
      <c r="D92" s="70">
        <v>46147</v>
      </c>
      <c r="E92" s="70">
        <v>46179</v>
      </c>
      <c r="F92" s="70">
        <v>46774</v>
      </c>
      <c r="G92" s="71">
        <v>1750000000</v>
      </c>
      <c r="H92" s="72">
        <v>4602550000</v>
      </c>
      <c r="I92" s="72">
        <v>3078400000</v>
      </c>
      <c r="J92" s="72">
        <v>2602100000</v>
      </c>
      <c r="K92" s="73">
        <v>106.19</v>
      </c>
      <c r="L92" s="74">
        <v>2.8663194444444446</v>
      </c>
      <c r="M92" s="73">
        <v>7.1800000000000006</v>
      </c>
      <c r="N92" s="88">
        <v>102000000</v>
      </c>
      <c r="O92" s="75">
        <v>0</v>
      </c>
      <c r="P92" s="76"/>
    </row>
    <row r="93" spans="1:16" s="77" customFormat="1" ht="14.25" customHeight="1">
      <c r="A93" s="68">
        <v>13</v>
      </c>
      <c r="B93" s="100">
        <v>8.125</v>
      </c>
      <c r="C93" s="70">
        <v>45861</v>
      </c>
      <c r="D93" s="70">
        <v>46225</v>
      </c>
      <c r="E93" s="70">
        <v>46215</v>
      </c>
      <c r="F93" s="70">
        <v>46774</v>
      </c>
      <c r="G93" s="71">
        <v>2250000000</v>
      </c>
      <c r="H93" s="72">
        <v>9668930000</v>
      </c>
      <c r="I93" s="72">
        <v>4406230000</v>
      </c>
      <c r="J93" s="72">
        <v>3374000000</v>
      </c>
      <c r="K93" s="73">
        <v>104.19</v>
      </c>
      <c r="L93" s="74">
        <v>0.51909722222222221</v>
      </c>
      <c r="M93" s="73">
        <v>7.0387099999999991</v>
      </c>
      <c r="N93" s="88">
        <v>3830000</v>
      </c>
      <c r="O93" s="75">
        <v>0</v>
      </c>
      <c r="P93" s="76"/>
    </row>
    <row r="94" spans="1:16" s="77" customFormat="1" ht="14.25" customHeight="1">
      <c r="A94" s="68">
        <v>13</v>
      </c>
      <c r="B94" s="100">
        <v>8.125</v>
      </c>
      <c r="C94" s="70">
        <v>45861</v>
      </c>
      <c r="D94" s="70">
        <v>46245</v>
      </c>
      <c r="E94" s="70">
        <v>46246</v>
      </c>
      <c r="F94" s="70">
        <v>46774</v>
      </c>
      <c r="G94" s="71">
        <v>2250000000</v>
      </c>
      <c r="H94" s="72">
        <v>6755980000</v>
      </c>
      <c r="I94" s="72">
        <v>4500000000</v>
      </c>
      <c r="J94" s="72">
        <v>4275770000</v>
      </c>
      <c r="K94" s="73">
        <v>104.1</v>
      </c>
      <c r="L94" s="74">
        <v>0.97048611111111116</v>
      </c>
      <c r="M94" s="73">
        <v>7.1827299999999994</v>
      </c>
      <c r="N94" s="88">
        <v>940000</v>
      </c>
      <c r="O94" s="75">
        <v>0.82599999999999996</v>
      </c>
      <c r="P94" s="76"/>
    </row>
    <row r="95" spans="1:16" s="19" customFormat="1" ht="14.25" customHeight="1">
      <c r="A95" s="43" t="s">
        <v>25</v>
      </c>
      <c r="B95" s="44"/>
      <c r="C95" s="45"/>
      <c r="D95" s="45"/>
      <c r="E95" s="45"/>
      <c r="F95" s="45"/>
      <c r="G95" s="45"/>
      <c r="H95" s="45"/>
      <c r="I95" s="46">
        <f>+SUM(I87:I94)</f>
        <v>24429190000</v>
      </c>
      <c r="J95" s="46"/>
      <c r="K95" s="47"/>
      <c r="L95" s="48"/>
      <c r="M95" s="47"/>
      <c r="N95" s="46"/>
      <c r="O95" s="46"/>
      <c r="P95" s="18"/>
    </row>
    <row r="96" spans="1:16" s="19" customFormat="1" ht="14.25" customHeight="1">
      <c r="A96" s="43"/>
      <c r="B96" s="44"/>
      <c r="C96" s="45"/>
      <c r="D96" s="45"/>
      <c r="E96" s="45"/>
      <c r="F96" s="45"/>
      <c r="G96" s="45"/>
      <c r="H96" s="45"/>
      <c r="I96" s="46"/>
      <c r="J96" s="46"/>
      <c r="K96" s="47"/>
      <c r="L96" s="48"/>
      <c r="M96" s="47"/>
      <c r="N96" s="46"/>
      <c r="O96" s="46"/>
      <c r="P96" s="18"/>
    </row>
    <row r="97" spans="1:16" s="19" customFormat="1" ht="14.25" customHeight="1">
      <c r="A97" s="43"/>
      <c r="B97" s="44"/>
      <c r="C97" s="45"/>
      <c r="D97" s="45"/>
      <c r="E97" s="45"/>
      <c r="F97" s="45"/>
      <c r="G97" s="45"/>
      <c r="H97" s="45"/>
      <c r="I97" s="46"/>
      <c r="J97" s="46"/>
      <c r="K97" s="47"/>
      <c r="L97" s="48"/>
      <c r="M97" s="47"/>
      <c r="N97" s="46"/>
      <c r="O97" s="46"/>
      <c r="P97" s="18"/>
    </row>
    <row r="98" spans="1:16" s="19" customFormat="1" ht="14.25" customHeight="1">
      <c r="A98" s="43"/>
      <c r="B98" s="44"/>
      <c r="C98" s="45"/>
      <c r="D98" s="45"/>
      <c r="E98" s="45"/>
      <c r="F98" s="45"/>
      <c r="G98" s="45"/>
      <c r="H98" s="45"/>
      <c r="I98" s="46"/>
      <c r="J98" s="46"/>
      <c r="K98" s="47"/>
      <c r="L98" s="48"/>
      <c r="M98" s="47"/>
      <c r="N98" s="46"/>
      <c r="O98" s="46"/>
      <c r="P98" s="18"/>
    </row>
    <row r="99" spans="1:16" s="19" customFormat="1" ht="14.25" customHeight="1">
      <c r="A99" s="43"/>
      <c r="B99" s="44"/>
      <c r="C99" s="45"/>
      <c r="D99" s="45"/>
      <c r="E99" s="45"/>
      <c r="F99" s="45"/>
      <c r="G99" s="45"/>
      <c r="H99" s="45"/>
      <c r="I99" s="46"/>
      <c r="J99" s="46"/>
      <c r="K99" s="47"/>
      <c r="L99" s="48"/>
      <c r="M99" s="47"/>
      <c r="N99" s="46"/>
      <c r="O99" s="46"/>
      <c r="P99" s="18"/>
    </row>
    <row r="100" spans="1:16" s="19" customFormat="1" ht="14.25" customHeight="1">
      <c r="A100" s="43"/>
      <c r="B100" s="44"/>
      <c r="C100" s="45"/>
      <c r="D100" s="45"/>
      <c r="E100" s="45"/>
      <c r="F100" s="45"/>
      <c r="G100" s="45"/>
      <c r="H100" s="45"/>
      <c r="I100" s="46"/>
      <c r="J100" s="46"/>
      <c r="K100" s="47"/>
      <c r="L100" s="48"/>
      <c r="M100" s="47"/>
      <c r="N100" s="46"/>
      <c r="O100" s="46"/>
      <c r="P100" s="18"/>
    </row>
    <row r="101" spans="1:16" s="19" customFormat="1" ht="14.25" customHeight="1">
      <c r="A101" s="43"/>
      <c r="B101" s="44"/>
      <c r="C101" s="45"/>
      <c r="D101" s="45"/>
      <c r="E101" s="45"/>
      <c r="F101" s="45"/>
      <c r="G101" s="45"/>
      <c r="H101" s="45"/>
      <c r="I101" s="46"/>
      <c r="J101" s="46"/>
      <c r="K101" s="47"/>
      <c r="L101" s="48"/>
      <c r="M101" s="47"/>
      <c r="N101" s="46"/>
      <c r="O101" s="46"/>
      <c r="P101" s="18"/>
    </row>
    <row r="102" spans="1:16" s="19" customFormat="1" ht="14.25" customHeight="1">
      <c r="A102" s="43"/>
      <c r="B102" s="44"/>
      <c r="C102" s="45"/>
      <c r="D102" s="45"/>
      <c r="E102" s="45"/>
      <c r="F102" s="45"/>
      <c r="G102" s="45"/>
      <c r="H102" s="45"/>
      <c r="I102" s="46"/>
      <c r="J102" s="46"/>
      <c r="K102" s="47"/>
      <c r="L102" s="48"/>
      <c r="M102" s="47"/>
      <c r="N102" s="46"/>
      <c r="O102" s="46"/>
      <c r="P102" s="18"/>
    </row>
    <row r="103" spans="1:16" s="19" customFormat="1" ht="14.25" customHeight="1">
      <c r="A103" s="43"/>
      <c r="B103" s="44"/>
      <c r="C103" s="45"/>
      <c r="D103" s="45"/>
      <c r="E103" s="45"/>
      <c r="F103" s="45"/>
      <c r="G103" s="45"/>
      <c r="H103" s="45"/>
      <c r="I103" s="46"/>
      <c r="J103" s="46"/>
      <c r="K103" s="47"/>
      <c r="L103" s="48"/>
      <c r="M103" s="47"/>
      <c r="N103" s="46"/>
      <c r="O103" s="46"/>
      <c r="P103" s="18"/>
    </row>
    <row r="104" spans="1:16" s="19" customFormat="1" ht="14.25" customHeight="1">
      <c r="A104" s="43"/>
      <c r="B104" s="44"/>
      <c r="C104" s="45"/>
      <c r="D104" s="45"/>
      <c r="E104" s="45"/>
      <c r="F104" s="45"/>
      <c r="G104" s="45"/>
      <c r="H104" s="45"/>
      <c r="I104" s="46"/>
      <c r="J104" s="46"/>
      <c r="K104" s="47"/>
      <c r="L104" s="48"/>
      <c r="M104" s="47"/>
      <c r="N104" s="46"/>
      <c r="O104" s="46"/>
      <c r="P104" s="18"/>
    </row>
    <row r="105" spans="1:16" s="19" customFormat="1" ht="14.25" customHeight="1">
      <c r="A105" s="43"/>
      <c r="B105" s="44"/>
      <c r="C105" s="45"/>
      <c r="D105" s="45"/>
      <c r="E105" s="45"/>
      <c r="F105" s="45"/>
      <c r="G105" s="45"/>
      <c r="H105" s="45"/>
      <c r="I105" s="46"/>
      <c r="J105" s="46"/>
      <c r="K105" s="47"/>
      <c r="L105" s="48"/>
      <c r="M105" s="47"/>
      <c r="N105" s="46"/>
      <c r="O105" s="46"/>
      <c r="P105" s="18"/>
    </row>
    <row r="106" spans="1:16" s="19" customFormat="1" ht="14.25" customHeight="1">
      <c r="A106" s="43"/>
      <c r="B106" s="44"/>
      <c r="C106" s="45"/>
      <c r="D106" s="45"/>
      <c r="E106" s="45"/>
      <c r="F106" s="45"/>
      <c r="G106" s="45"/>
      <c r="H106" s="45"/>
      <c r="I106" s="46"/>
      <c r="J106" s="46"/>
      <c r="K106" s="47"/>
      <c r="L106" s="48"/>
      <c r="M106" s="47"/>
      <c r="N106" s="46"/>
      <c r="O106" s="46"/>
      <c r="P106" s="18"/>
    </row>
    <row r="107" spans="1:16" s="19" customFormat="1" ht="14.25" customHeight="1">
      <c r="A107" s="43"/>
      <c r="B107" s="44"/>
      <c r="C107" s="45"/>
      <c r="D107" s="45"/>
      <c r="E107" s="45"/>
      <c r="F107" s="45"/>
      <c r="G107" s="45"/>
      <c r="H107" s="45"/>
      <c r="I107" s="46"/>
      <c r="J107" s="46"/>
      <c r="K107" s="47"/>
      <c r="L107" s="48"/>
      <c r="M107" s="47"/>
      <c r="N107" s="46"/>
      <c r="O107" s="46"/>
      <c r="P107" s="18"/>
    </row>
    <row r="108" spans="1:16" s="19" customFormat="1" ht="14.25" customHeight="1">
      <c r="A108" s="43"/>
      <c r="B108" s="44"/>
      <c r="C108" s="45"/>
      <c r="D108" s="45"/>
      <c r="E108" s="45"/>
      <c r="F108" s="45"/>
      <c r="G108" s="45"/>
      <c r="H108" s="45"/>
      <c r="I108" s="46"/>
      <c r="J108" s="46"/>
      <c r="K108" s="47"/>
      <c r="L108" s="48"/>
      <c r="M108" s="47"/>
      <c r="N108" s="46"/>
      <c r="O108" s="46"/>
      <c r="P108" s="18"/>
    </row>
    <row r="109" spans="1:16" s="19" customFormat="1" ht="14.25" customHeight="1">
      <c r="A109" s="43"/>
      <c r="B109" s="44"/>
      <c r="C109" s="45"/>
      <c r="D109" s="45"/>
      <c r="E109" s="45"/>
      <c r="F109" s="45"/>
      <c r="G109" s="45"/>
      <c r="H109" s="45"/>
      <c r="I109" s="46"/>
      <c r="J109" s="46"/>
      <c r="K109" s="47"/>
      <c r="L109" s="48"/>
      <c r="M109" s="47"/>
      <c r="N109" s="46"/>
      <c r="O109" s="46"/>
      <c r="P109" s="18"/>
    </row>
    <row r="110" spans="1:16" s="19" customFormat="1" ht="14.25" customHeight="1">
      <c r="A110" s="43"/>
      <c r="B110" s="44"/>
      <c r="C110" s="45"/>
      <c r="D110" s="45"/>
      <c r="E110" s="45"/>
      <c r="F110" s="45"/>
      <c r="G110" s="45"/>
      <c r="H110" s="45"/>
      <c r="I110" s="46"/>
      <c r="J110" s="46"/>
      <c r="K110" s="47"/>
      <c r="L110" s="48"/>
      <c r="M110" s="47"/>
      <c r="N110" s="46"/>
      <c r="O110" s="46"/>
      <c r="P110" s="18"/>
    </row>
    <row r="111" spans="1:16" s="19" customFormat="1" ht="14.25" customHeight="1">
      <c r="A111" s="43"/>
      <c r="B111" s="44"/>
      <c r="C111" s="45"/>
      <c r="D111" s="45"/>
      <c r="E111" s="45"/>
      <c r="F111" s="45"/>
      <c r="G111" s="45"/>
      <c r="H111" s="45"/>
      <c r="I111" s="46"/>
      <c r="J111" s="46"/>
      <c r="K111" s="47"/>
      <c r="L111" s="48"/>
      <c r="M111" s="47"/>
      <c r="N111" s="46"/>
      <c r="O111" s="46"/>
      <c r="P111" s="18"/>
    </row>
    <row r="112" spans="1:16" s="19" customFormat="1" ht="14.25" customHeight="1">
      <c r="A112" s="43"/>
      <c r="B112" s="44"/>
      <c r="C112" s="45"/>
      <c r="D112" s="45"/>
      <c r="E112" s="45"/>
      <c r="F112" s="45"/>
      <c r="G112" s="45"/>
      <c r="H112" s="45"/>
      <c r="I112" s="46"/>
      <c r="J112" s="46"/>
      <c r="K112" s="47"/>
      <c r="L112" s="48"/>
      <c r="M112" s="47"/>
      <c r="N112" s="46"/>
      <c r="O112" s="46"/>
      <c r="P112" s="18"/>
    </row>
    <row r="113" spans="1:16" s="19" customFormat="1" ht="14.25" customHeight="1">
      <c r="A113" s="43"/>
      <c r="B113" s="44"/>
      <c r="C113" s="45"/>
      <c r="D113" s="45"/>
      <c r="E113" s="45"/>
      <c r="F113" s="45"/>
      <c r="G113" s="45"/>
      <c r="H113" s="45"/>
      <c r="I113" s="46"/>
      <c r="J113" s="46"/>
      <c r="K113" s="47"/>
      <c r="L113" s="48"/>
      <c r="M113" s="47"/>
      <c r="N113" s="46"/>
      <c r="O113" s="46"/>
      <c r="P113" s="18"/>
    </row>
    <row r="114" spans="1:16" s="19" customFormat="1" ht="14.25" customHeight="1">
      <c r="A114" s="43"/>
      <c r="B114" s="44"/>
      <c r="C114" s="45"/>
      <c r="D114" s="45"/>
      <c r="E114" s="45"/>
      <c r="F114" s="45"/>
      <c r="G114" s="45"/>
      <c r="H114" s="45"/>
      <c r="I114" s="46"/>
      <c r="J114" s="46"/>
      <c r="K114" s="47"/>
      <c r="L114" s="48"/>
      <c r="M114" s="47"/>
      <c r="N114" s="46"/>
      <c r="O114" s="46"/>
      <c r="P114" s="18"/>
    </row>
    <row r="115" spans="1:16" s="19" customFormat="1" ht="14.25" customHeight="1">
      <c r="A115" s="43"/>
      <c r="B115" s="44"/>
      <c r="C115" s="45"/>
      <c r="D115" s="45"/>
      <c r="E115" s="45"/>
      <c r="F115" s="45"/>
      <c r="G115" s="45"/>
      <c r="H115" s="45"/>
      <c r="I115" s="46"/>
      <c r="J115" s="46"/>
      <c r="K115" s="47"/>
      <c r="L115" s="48"/>
      <c r="M115" s="47"/>
      <c r="N115" s="46"/>
      <c r="O115" s="46"/>
      <c r="P115" s="18"/>
    </row>
    <row r="116" spans="1:16" s="19" customFormat="1" ht="14.25" customHeight="1">
      <c r="A116" s="43"/>
      <c r="B116" s="44"/>
      <c r="C116" s="45"/>
      <c r="D116" s="45"/>
      <c r="E116" s="45"/>
      <c r="F116" s="45"/>
      <c r="G116" s="45"/>
      <c r="H116" s="45"/>
      <c r="I116" s="46"/>
      <c r="J116" s="46"/>
      <c r="K116" s="47"/>
      <c r="L116" s="48"/>
      <c r="M116" s="47"/>
      <c r="N116" s="46"/>
      <c r="O116" s="46"/>
      <c r="P116" s="18"/>
    </row>
    <row r="117" spans="1:16" s="19" customFormat="1" ht="14.25" customHeight="1">
      <c r="A117" s="43"/>
      <c r="B117" s="44"/>
      <c r="C117" s="45"/>
      <c r="D117" s="45"/>
      <c r="E117" s="45"/>
      <c r="F117" s="45"/>
      <c r="G117" s="45"/>
      <c r="H117" s="45"/>
      <c r="I117" s="46"/>
      <c r="J117" s="46"/>
      <c r="K117" s="47"/>
      <c r="L117" s="48"/>
      <c r="M117" s="47"/>
      <c r="N117" s="46"/>
      <c r="O117" s="46"/>
      <c r="P117" s="18"/>
    </row>
    <row r="118" spans="1:16" s="19" customFormat="1" ht="14.25" customHeight="1">
      <c r="A118" s="43"/>
      <c r="B118" s="44"/>
      <c r="C118" s="45"/>
      <c r="D118" s="45"/>
      <c r="E118" s="45"/>
      <c r="F118" s="45"/>
      <c r="G118" s="45"/>
      <c r="H118" s="45"/>
      <c r="I118" s="46"/>
      <c r="J118" s="46"/>
      <c r="K118" s="47"/>
      <c r="L118" s="48"/>
      <c r="M118" s="47"/>
      <c r="N118" s="46"/>
      <c r="O118" s="46"/>
      <c r="P118" s="18"/>
    </row>
    <row r="119" spans="1:16" s="19" customFormat="1" ht="14.25" customHeight="1">
      <c r="A119" s="43"/>
      <c r="B119" s="44"/>
      <c r="C119" s="45"/>
      <c r="D119" s="45"/>
      <c r="E119" s="45"/>
      <c r="F119" s="45"/>
      <c r="G119" s="45"/>
      <c r="H119" s="45"/>
      <c r="I119" s="46"/>
      <c r="J119" s="46"/>
      <c r="K119" s="47"/>
      <c r="L119" s="48"/>
      <c r="M119" s="47"/>
      <c r="N119" s="46"/>
      <c r="O119" s="46"/>
      <c r="P119" s="18"/>
    </row>
    <row r="120" spans="1:16" s="19" customFormat="1" ht="14.25" customHeight="1">
      <c r="A120" s="43"/>
      <c r="B120" s="44"/>
      <c r="C120" s="45"/>
      <c r="D120" s="45"/>
      <c r="E120" s="45"/>
      <c r="F120" s="45"/>
      <c r="G120" s="45"/>
      <c r="H120" s="45"/>
      <c r="I120" s="46"/>
      <c r="J120" s="46"/>
      <c r="K120" s="47"/>
      <c r="L120" s="48"/>
      <c r="M120" s="47"/>
      <c r="N120" s="46"/>
      <c r="O120" s="46"/>
      <c r="P120" s="18"/>
    </row>
    <row r="121" spans="1:16" s="19" customFormat="1" ht="14.25" customHeight="1">
      <c r="A121" s="43"/>
      <c r="B121" s="44"/>
      <c r="C121" s="45"/>
      <c r="D121" s="45"/>
      <c r="E121" s="45"/>
      <c r="F121" s="45"/>
      <c r="G121" s="45"/>
      <c r="H121" s="45"/>
      <c r="I121" s="46"/>
      <c r="J121" s="46"/>
      <c r="K121" s="47"/>
      <c r="L121" s="48"/>
      <c r="M121" s="47"/>
      <c r="N121" s="46"/>
      <c r="O121" s="46"/>
      <c r="P121" s="18"/>
    </row>
    <row r="122" spans="1:16" s="19" customFormat="1" ht="14.25" customHeight="1">
      <c r="A122" s="43"/>
      <c r="B122" s="44"/>
      <c r="C122" s="45"/>
      <c r="D122" s="45"/>
      <c r="E122" s="45"/>
      <c r="F122" s="45"/>
      <c r="G122" s="45"/>
      <c r="H122" s="45"/>
      <c r="I122" s="46"/>
      <c r="J122" s="46"/>
      <c r="K122" s="47"/>
      <c r="L122" s="48"/>
      <c r="M122" s="47"/>
      <c r="N122" s="46"/>
      <c r="O122" s="46"/>
      <c r="P122" s="18"/>
    </row>
    <row r="123" spans="1:16" s="19" customFormat="1" ht="14.25" customHeight="1">
      <c r="A123" s="43"/>
      <c r="B123" s="44"/>
      <c r="C123" s="45"/>
      <c r="D123" s="45"/>
      <c r="E123" s="45"/>
      <c r="F123" s="45"/>
      <c r="G123" s="45"/>
      <c r="H123" s="45"/>
      <c r="I123" s="46"/>
      <c r="J123" s="46"/>
      <c r="K123" s="47"/>
      <c r="L123" s="48"/>
      <c r="M123" s="47"/>
      <c r="N123" s="46"/>
      <c r="O123" s="46"/>
      <c r="P123" s="18"/>
    </row>
    <row r="124" spans="1:16" s="19" customFormat="1" ht="14.25" customHeight="1">
      <c r="A124" s="43"/>
      <c r="B124" s="44"/>
      <c r="C124" s="45"/>
      <c r="D124" s="45"/>
      <c r="E124" s="45"/>
      <c r="F124" s="45"/>
      <c r="G124" s="45"/>
      <c r="H124" s="45"/>
      <c r="I124" s="46"/>
      <c r="J124" s="46"/>
      <c r="K124" s="47"/>
      <c r="L124" s="48"/>
      <c r="M124" s="47"/>
      <c r="N124" s="46"/>
      <c r="O124" s="46"/>
      <c r="P124" s="18"/>
    </row>
    <row r="125" spans="1:16" s="19" customFormat="1" ht="14.25" customHeight="1">
      <c r="A125" s="43"/>
      <c r="B125" s="44"/>
      <c r="C125" s="45"/>
      <c r="D125" s="45"/>
      <c r="E125" s="45"/>
      <c r="F125" s="45"/>
      <c r="G125" s="45"/>
      <c r="H125" s="45"/>
      <c r="I125" s="46"/>
      <c r="J125" s="46"/>
      <c r="K125" s="47"/>
      <c r="L125" s="48"/>
      <c r="M125" s="47"/>
      <c r="N125" s="46"/>
      <c r="O125" s="46"/>
      <c r="P125" s="18"/>
    </row>
    <row r="126" spans="1:16" s="19" customFormat="1" ht="14.25" customHeight="1">
      <c r="A126" s="43"/>
      <c r="B126" s="44"/>
      <c r="C126" s="45"/>
      <c r="D126" s="45"/>
      <c r="E126" s="45"/>
      <c r="F126" s="45"/>
      <c r="G126" s="45"/>
      <c r="H126" s="45"/>
      <c r="I126" s="46"/>
      <c r="J126" s="46"/>
      <c r="K126" s="47"/>
      <c r="L126" s="48"/>
      <c r="M126" s="47"/>
      <c r="N126" s="46"/>
      <c r="O126" s="46"/>
      <c r="P126" s="18"/>
    </row>
    <row r="127" spans="1:16" s="19" customFormat="1" ht="14.25" customHeight="1">
      <c r="A127" s="43"/>
      <c r="B127" s="44"/>
      <c r="C127" s="45"/>
      <c r="D127" s="45"/>
      <c r="E127" s="45"/>
      <c r="F127" s="45"/>
      <c r="G127" s="45"/>
      <c r="H127" s="45"/>
      <c r="I127" s="46"/>
      <c r="J127" s="46"/>
      <c r="K127" s="47"/>
      <c r="L127" s="48"/>
      <c r="M127" s="47"/>
      <c r="N127" s="46"/>
      <c r="O127" s="46"/>
      <c r="P127" s="18"/>
    </row>
    <row r="128" spans="1:16" s="19" customFormat="1" ht="14.25" customHeight="1">
      <c r="A128" s="43"/>
      <c r="B128" s="44"/>
      <c r="C128" s="45"/>
      <c r="D128" s="45"/>
      <c r="E128" s="45"/>
      <c r="F128" s="45"/>
      <c r="G128" s="45"/>
      <c r="H128" s="45"/>
      <c r="I128" s="46"/>
      <c r="J128" s="46"/>
      <c r="K128" s="47"/>
      <c r="L128" s="48"/>
      <c r="M128" s="47"/>
      <c r="N128" s="46"/>
      <c r="O128" s="46"/>
      <c r="P128" s="18"/>
    </row>
    <row r="129" spans="1:16" s="19" customFormat="1" ht="14.25" customHeight="1">
      <c r="A129" s="43"/>
      <c r="B129" s="44"/>
      <c r="C129" s="45"/>
      <c r="D129" s="45"/>
      <c r="E129" s="45"/>
      <c r="F129" s="45"/>
      <c r="G129" s="45"/>
      <c r="H129" s="45"/>
      <c r="I129" s="46"/>
      <c r="J129" s="46"/>
      <c r="K129" s="47"/>
      <c r="L129" s="48"/>
      <c r="M129" s="47"/>
      <c r="N129" s="46"/>
      <c r="O129" s="46"/>
      <c r="P129" s="18"/>
    </row>
    <row r="130" spans="1:16" s="19" customFormat="1" ht="14.25" customHeight="1">
      <c r="A130" s="43"/>
      <c r="B130" s="44"/>
      <c r="C130" s="45"/>
      <c r="D130" s="45"/>
      <c r="E130" s="45"/>
      <c r="F130" s="45"/>
      <c r="G130" s="45"/>
      <c r="H130" s="45"/>
      <c r="I130" s="46"/>
      <c r="J130" s="46"/>
      <c r="K130" s="47"/>
      <c r="L130" s="48"/>
      <c r="M130" s="47"/>
      <c r="N130" s="46"/>
      <c r="O130" s="46"/>
      <c r="P130" s="18"/>
    </row>
    <row r="131" spans="1:16" s="19" customFormat="1" ht="14.25" customHeight="1">
      <c r="A131" s="43"/>
      <c r="B131" s="44"/>
      <c r="C131" s="45"/>
      <c r="D131" s="45"/>
      <c r="E131" s="45"/>
      <c r="F131" s="45"/>
      <c r="G131" s="45"/>
      <c r="H131" s="45"/>
      <c r="I131" s="46"/>
      <c r="J131" s="46"/>
      <c r="K131" s="47"/>
      <c r="L131" s="48"/>
      <c r="M131" s="47"/>
      <c r="N131" s="46"/>
      <c r="O131" s="46"/>
      <c r="P131" s="18"/>
    </row>
    <row r="132" spans="1:16" s="19" customFormat="1" ht="14.25" customHeight="1">
      <c r="A132" s="43"/>
      <c r="B132" s="44"/>
      <c r="C132" s="45"/>
      <c r="D132" s="45"/>
      <c r="E132" s="45"/>
      <c r="F132" s="45"/>
      <c r="G132" s="45"/>
      <c r="H132" s="45"/>
      <c r="I132" s="46"/>
      <c r="J132" s="46"/>
      <c r="K132" s="47"/>
      <c r="L132" s="48"/>
      <c r="M132" s="47"/>
      <c r="N132" s="46"/>
      <c r="O132" s="46"/>
      <c r="P132" s="18"/>
    </row>
    <row r="133" spans="1:16" s="19" customFormat="1" ht="14.25" customHeight="1">
      <c r="A133" s="43"/>
      <c r="B133" s="44"/>
      <c r="C133" s="45"/>
      <c r="D133" s="45"/>
      <c r="E133" s="45"/>
      <c r="F133" s="45"/>
      <c r="G133" s="45"/>
      <c r="H133" s="45"/>
      <c r="I133" s="46"/>
      <c r="J133" s="46"/>
      <c r="K133" s="47"/>
      <c r="L133" s="48"/>
      <c r="M133" s="47"/>
      <c r="N133" s="46"/>
      <c r="O133" s="46"/>
      <c r="P133" s="18"/>
    </row>
    <row r="134" spans="1:16" s="19" customFormat="1" ht="14.25" customHeight="1">
      <c r="A134" s="43"/>
      <c r="B134" s="44"/>
      <c r="C134" s="45"/>
      <c r="D134" s="45"/>
      <c r="E134" s="45"/>
      <c r="F134" s="45"/>
      <c r="G134" s="45"/>
      <c r="H134" s="45"/>
      <c r="I134" s="46"/>
      <c r="J134" s="46"/>
      <c r="K134" s="47"/>
      <c r="L134" s="48"/>
      <c r="M134" s="47"/>
      <c r="N134" s="46"/>
      <c r="O134" s="46"/>
      <c r="P134" s="18"/>
    </row>
    <row r="135" spans="1:16" s="19" customFormat="1" ht="14.25" customHeight="1">
      <c r="A135" s="43"/>
      <c r="B135" s="44"/>
      <c r="C135" s="45"/>
      <c r="D135" s="45"/>
      <c r="E135" s="45"/>
      <c r="F135" s="45"/>
      <c r="G135" s="45"/>
      <c r="H135" s="45"/>
      <c r="I135" s="46"/>
      <c r="J135" s="46"/>
      <c r="K135" s="47"/>
      <c r="L135" s="48"/>
      <c r="M135" s="47"/>
      <c r="N135" s="46"/>
      <c r="O135" s="46"/>
      <c r="P135" s="18"/>
    </row>
    <row r="136" spans="1:16" s="19" customFormat="1" ht="14.25" customHeight="1">
      <c r="A136" s="43"/>
      <c r="B136" s="44"/>
      <c r="C136" s="45"/>
      <c r="D136" s="45"/>
      <c r="E136" s="45"/>
      <c r="F136" s="45"/>
      <c r="G136" s="45"/>
      <c r="H136" s="45"/>
      <c r="I136" s="46"/>
      <c r="J136" s="46"/>
      <c r="K136" s="47"/>
      <c r="L136" s="48"/>
      <c r="M136" s="47"/>
      <c r="N136" s="46"/>
      <c r="O136" s="46"/>
      <c r="P136" s="18"/>
    </row>
    <row r="137" spans="1:16" s="19" customFormat="1" ht="14.25" customHeight="1">
      <c r="A137" s="43"/>
      <c r="B137" s="44"/>
      <c r="C137" s="45"/>
      <c r="D137" s="45"/>
      <c r="E137" s="45"/>
      <c r="F137" s="45"/>
      <c r="G137" s="45"/>
      <c r="H137" s="45"/>
      <c r="I137" s="46"/>
      <c r="J137" s="46"/>
      <c r="K137" s="47"/>
      <c r="L137" s="48"/>
      <c r="M137" s="47"/>
      <c r="N137" s="46"/>
      <c r="O137" s="46"/>
      <c r="P137" s="18"/>
    </row>
    <row r="138" spans="1:16" s="19" customFormat="1" ht="14.25" customHeight="1">
      <c r="A138" s="43"/>
      <c r="B138" s="44"/>
      <c r="C138" s="45"/>
      <c r="D138" s="45"/>
      <c r="E138" s="45"/>
      <c r="F138" s="45"/>
      <c r="G138" s="45"/>
      <c r="H138" s="45"/>
      <c r="I138" s="46"/>
      <c r="J138" s="46"/>
      <c r="K138" s="47"/>
      <c r="L138" s="48"/>
      <c r="M138" s="47"/>
      <c r="N138" s="46"/>
      <c r="O138" s="46"/>
      <c r="P138" s="18"/>
    </row>
    <row r="139" spans="1:16" s="19" customFormat="1" ht="14.25" customHeight="1">
      <c r="A139" s="43"/>
      <c r="B139" s="44"/>
      <c r="C139" s="45"/>
      <c r="D139" s="45"/>
      <c r="E139" s="45"/>
      <c r="F139" s="45"/>
      <c r="G139" s="45"/>
      <c r="H139" s="45"/>
      <c r="I139" s="46"/>
      <c r="J139" s="46"/>
      <c r="K139" s="47"/>
      <c r="L139" s="48"/>
      <c r="M139" s="47"/>
      <c r="N139" s="46"/>
      <c r="O139" s="46"/>
      <c r="P139" s="18"/>
    </row>
    <row r="140" spans="1:16" s="19" customFormat="1" ht="14.25" customHeight="1">
      <c r="A140" s="43"/>
      <c r="B140" s="44"/>
      <c r="C140" s="45"/>
      <c r="D140" s="45"/>
      <c r="E140" s="45"/>
      <c r="F140" s="45"/>
      <c r="G140" s="45"/>
      <c r="H140" s="45"/>
      <c r="I140" s="46"/>
      <c r="J140" s="46"/>
      <c r="K140" s="47"/>
      <c r="L140" s="48"/>
      <c r="M140" s="47"/>
      <c r="N140" s="46"/>
      <c r="O140" s="46"/>
      <c r="P140" s="18"/>
    </row>
    <row r="141" spans="1:16" s="19" customFormat="1" ht="14.25" customHeight="1">
      <c r="A141" s="43"/>
      <c r="B141" s="44"/>
      <c r="C141" s="45"/>
      <c r="D141" s="45"/>
      <c r="E141" s="45"/>
      <c r="F141" s="45"/>
      <c r="G141" s="45"/>
      <c r="H141" s="45"/>
      <c r="I141" s="46"/>
      <c r="J141" s="46"/>
      <c r="K141" s="47"/>
      <c r="L141" s="48"/>
      <c r="M141" s="47"/>
      <c r="N141" s="46"/>
      <c r="O141" s="46"/>
      <c r="P141" s="18"/>
    </row>
    <row r="142" spans="1:16" s="19" customFormat="1" ht="14.25" customHeight="1">
      <c r="A142" s="43"/>
      <c r="B142" s="44"/>
      <c r="C142" s="45"/>
      <c r="D142" s="45"/>
      <c r="E142" s="45"/>
      <c r="F142" s="45"/>
      <c r="G142" s="45"/>
      <c r="H142" s="45"/>
      <c r="I142" s="46"/>
      <c r="J142" s="46"/>
      <c r="K142" s="47"/>
      <c r="L142" s="48"/>
      <c r="M142" s="47"/>
      <c r="N142" s="46"/>
      <c r="O142" s="46"/>
      <c r="P142" s="18"/>
    </row>
    <row r="143" spans="1:16" s="19" customFormat="1" ht="14.25" customHeight="1">
      <c r="A143" s="43"/>
      <c r="B143" s="44"/>
      <c r="C143" s="45"/>
      <c r="D143" s="45"/>
      <c r="E143" s="45"/>
      <c r="F143" s="45"/>
      <c r="G143" s="45"/>
      <c r="H143" s="45"/>
      <c r="I143" s="46"/>
      <c r="J143" s="46"/>
      <c r="K143" s="47"/>
      <c r="L143" s="48"/>
      <c r="M143" s="47"/>
      <c r="N143" s="46"/>
      <c r="O143" s="46"/>
      <c r="P143" s="18"/>
    </row>
    <row r="144" spans="1:16" s="19" customFormat="1" ht="14.25" customHeight="1">
      <c r="A144" s="43"/>
      <c r="B144" s="44"/>
      <c r="C144" s="45"/>
      <c r="D144" s="45"/>
      <c r="E144" s="45"/>
      <c r="F144" s="45"/>
      <c r="G144" s="45"/>
      <c r="H144" s="45"/>
      <c r="I144" s="46"/>
      <c r="J144" s="46"/>
      <c r="K144" s="47"/>
      <c r="L144" s="48"/>
      <c r="M144" s="47"/>
      <c r="N144" s="46"/>
      <c r="O144" s="46"/>
      <c r="P144" s="18"/>
    </row>
    <row r="145" spans="1:16" s="19" customFormat="1" ht="14.25" customHeight="1">
      <c r="A145" s="43"/>
      <c r="B145" s="44"/>
      <c r="C145" s="45"/>
      <c r="D145" s="45"/>
      <c r="E145" s="45"/>
      <c r="F145" s="45"/>
      <c r="G145" s="45"/>
      <c r="H145" s="45"/>
      <c r="I145" s="46"/>
      <c r="J145" s="46"/>
      <c r="K145" s="47"/>
      <c r="L145" s="48"/>
      <c r="M145" s="47"/>
      <c r="N145" s="46"/>
      <c r="O145" s="46"/>
      <c r="P145" s="18"/>
    </row>
    <row r="146" spans="1:16" s="19" customFormat="1" ht="14.25" customHeight="1">
      <c r="A146" s="43"/>
      <c r="B146" s="44"/>
      <c r="C146" s="45"/>
      <c r="D146" s="45"/>
      <c r="E146" s="45"/>
      <c r="F146" s="45"/>
      <c r="G146" s="45"/>
      <c r="H146" s="45"/>
      <c r="I146" s="46"/>
      <c r="J146" s="46"/>
      <c r="K146" s="47"/>
      <c r="L146" s="48"/>
      <c r="M146" s="47"/>
      <c r="N146" s="46"/>
      <c r="O146" s="46"/>
      <c r="P146" s="18"/>
    </row>
    <row r="147" spans="1:16" s="19" customFormat="1" ht="14.25" customHeight="1">
      <c r="A147" s="43"/>
      <c r="B147" s="44"/>
      <c r="C147" s="45"/>
      <c r="D147" s="45"/>
      <c r="E147" s="45"/>
      <c r="F147" s="45"/>
      <c r="G147" s="45"/>
      <c r="H147" s="45"/>
      <c r="I147" s="46"/>
      <c r="J147" s="46"/>
      <c r="K147" s="47"/>
      <c r="L147" s="48"/>
      <c r="M147" s="47"/>
      <c r="N147" s="46"/>
      <c r="O147" s="46"/>
      <c r="P147" s="18"/>
    </row>
    <row r="148" spans="1:16" s="19" customFormat="1" ht="14.25" customHeight="1">
      <c r="A148" s="43"/>
      <c r="B148" s="44"/>
      <c r="C148" s="45"/>
      <c r="D148" s="45"/>
      <c r="E148" s="45"/>
      <c r="F148" s="45"/>
      <c r="G148" s="45"/>
      <c r="H148" s="45"/>
      <c r="I148" s="46"/>
      <c r="J148" s="46"/>
      <c r="K148" s="47"/>
      <c r="L148" s="48"/>
      <c r="M148" s="47"/>
      <c r="N148" s="46"/>
      <c r="O148" s="46"/>
      <c r="P148" s="18"/>
    </row>
    <row r="149" spans="1:16" s="19" customFormat="1" ht="14.25" customHeight="1">
      <c r="A149" s="43"/>
      <c r="B149" s="44"/>
      <c r="C149" s="45"/>
      <c r="D149" s="45"/>
      <c r="E149" s="45"/>
      <c r="F149" s="45"/>
      <c r="G149" s="45"/>
      <c r="H149" s="45"/>
      <c r="I149" s="46"/>
      <c r="J149" s="46"/>
      <c r="K149" s="47"/>
      <c r="L149" s="48"/>
      <c r="M149" s="47"/>
      <c r="N149" s="46"/>
      <c r="O149" s="46"/>
      <c r="P149" s="18"/>
    </row>
    <row r="150" spans="1:16" s="19" customFormat="1" ht="14.25" customHeight="1">
      <c r="A150" s="43"/>
      <c r="B150" s="44"/>
      <c r="C150" s="45"/>
      <c r="D150" s="45"/>
      <c r="E150" s="45"/>
      <c r="F150" s="45"/>
      <c r="G150" s="45"/>
      <c r="H150" s="45"/>
      <c r="I150" s="46"/>
      <c r="J150" s="46"/>
      <c r="K150" s="47"/>
      <c r="L150" s="48"/>
      <c r="M150" s="47"/>
      <c r="N150" s="46"/>
      <c r="O150" s="46"/>
      <c r="P150" s="18"/>
    </row>
    <row r="151" spans="1:16" s="19" customFormat="1" ht="14.25" customHeight="1">
      <c r="A151" s="43"/>
      <c r="B151" s="44"/>
      <c r="C151" s="45"/>
      <c r="D151" s="45"/>
      <c r="E151" s="45"/>
      <c r="F151" s="45"/>
      <c r="G151" s="45"/>
      <c r="H151" s="45"/>
      <c r="I151" s="46"/>
      <c r="J151" s="46"/>
      <c r="K151" s="47"/>
      <c r="L151" s="48"/>
      <c r="M151" s="47"/>
      <c r="N151" s="46"/>
      <c r="O151" s="46"/>
      <c r="P151" s="18"/>
    </row>
    <row r="152" spans="1:16" s="19" customFormat="1" ht="14.25" customHeight="1">
      <c r="A152" s="43"/>
      <c r="B152" s="44"/>
      <c r="C152" s="45"/>
      <c r="D152" s="45"/>
      <c r="E152" s="45"/>
      <c r="F152" s="45"/>
      <c r="G152" s="45"/>
      <c r="H152" s="45"/>
      <c r="I152" s="46"/>
      <c r="J152" s="46"/>
      <c r="K152" s="47"/>
      <c r="L152" s="48"/>
      <c r="M152" s="47"/>
      <c r="N152" s="46"/>
      <c r="O152" s="46"/>
      <c r="P152" s="18"/>
    </row>
    <row r="153" spans="1:16" s="19" customFormat="1" ht="14.25" customHeight="1">
      <c r="A153" s="43"/>
      <c r="B153" s="44"/>
      <c r="C153" s="45"/>
      <c r="D153" s="45"/>
      <c r="E153" s="45"/>
      <c r="F153" s="45"/>
      <c r="G153" s="45"/>
      <c r="H153" s="45"/>
      <c r="I153" s="46"/>
      <c r="J153" s="46"/>
      <c r="K153" s="47"/>
      <c r="L153" s="48"/>
      <c r="M153" s="47"/>
      <c r="N153" s="46"/>
      <c r="O153" s="46"/>
      <c r="P153" s="18"/>
    </row>
    <row r="154" spans="1:16" s="19" customFormat="1" ht="14.25" customHeight="1">
      <c r="A154" s="43"/>
      <c r="B154" s="44"/>
      <c r="C154" s="45"/>
      <c r="D154" s="45"/>
      <c r="E154" s="45"/>
      <c r="F154" s="45"/>
      <c r="G154" s="45"/>
      <c r="H154" s="45"/>
      <c r="I154" s="46"/>
      <c r="J154" s="46"/>
      <c r="K154" s="47"/>
      <c r="L154" s="48"/>
      <c r="M154" s="47"/>
      <c r="N154" s="46"/>
      <c r="O154" s="46"/>
      <c r="P154" s="18"/>
    </row>
    <row r="155" spans="1:16" s="19" customFormat="1" ht="14.25" customHeight="1">
      <c r="A155" s="43"/>
      <c r="B155" s="44"/>
      <c r="C155" s="45"/>
      <c r="D155" s="45"/>
      <c r="E155" s="45"/>
      <c r="F155" s="45"/>
      <c r="G155" s="45"/>
      <c r="H155" s="45"/>
      <c r="I155" s="46"/>
      <c r="J155" s="46"/>
      <c r="K155" s="47"/>
      <c r="L155" s="48"/>
      <c r="M155" s="47"/>
      <c r="N155" s="46"/>
      <c r="O155" s="46"/>
      <c r="P155" s="18"/>
    </row>
    <row r="156" spans="1:16" s="19" customFormat="1" ht="14.25" customHeight="1">
      <c r="A156" s="43"/>
      <c r="B156" s="44"/>
      <c r="C156" s="45"/>
      <c r="D156" s="45"/>
      <c r="E156" s="45"/>
      <c r="F156" s="45"/>
      <c r="G156" s="45"/>
      <c r="H156" s="45"/>
      <c r="I156" s="46"/>
      <c r="J156" s="46"/>
      <c r="K156" s="47"/>
      <c r="L156" s="48"/>
      <c r="M156" s="47"/>
      <c r="N156" s="46"/>
      <c r="O156" s="46"/>
      <c r="P156" s="18"/>
    </row>
    <row r="157" spans="1:16" s="19" customFormat="1" ht="14.25" customHeight="1">
      <c r="A157" s="43"/>
      <c r="B157" s="44"/>
      <c r="C157" s="45"/>
      <c r="D157" s="45"/>
      <c r="E157" s="45"/>
      <c r="F157" s="45"/>
      <c r="G157" s="45"/>
      <c r="H157" s="45"/>
      <c r="I157" s="46"/>
      <c r="J157" s="46"/>
      <c r="K157" s="47"/>
      <c r="L157" s="48"/>
      <c r="M157" s="47"/>
      <c r="N157" s="46"/>
      <c r="O157" s="46"/>
      <c r="P157" s="18"/>
    </row>
    <row r="158" spans="1:16" s="19" customFormat="1" ht="14.25" customHeight="1">
      <c r="A158" s="43"/>
      <c r="B158" s="44"/>
      <c r="C158" s="45"/>
      <c r="D158" s="45"/>
      <c r="E158" s="45"/>
      <c r="F158" s="45"/>
      <c r="G158" s="45"/>
      <c r="H158" s="45"/>
      <c r="I158" s="46"/>
      <c r="J158" s="46"/>
      <c r="K158" s="47"/>
      <c r="L158" s="48"/>
      <c r="M158" s="47"/>
      <c r="N158" s="46"/>
      <c r="O158" s="46"/>
      <c r="P158" s="18"/>
    </row>
    <row r="159" spans="1:16" s="19" customFormat="1" ht="14.25" customHeight="1">
      <c r="A159" s="43"/>
      <c r="B159" s="44"/>
      <c r="C159" s="45"/>
      <c r="D159" s="45"/>
      <c r="E159" s="45"/>
      <c r="F159" s="45"/>
      <c r="G159" s="45"/>
      <c r="H159" s="45"/>
      <c r="I159" s="46"/>
      <c r="J159" s="46"/>
      <c r="K159" s="47"/>
      <c r="L159" s="48"/>
      <c r="M159" s="47"/>
      <c r="N159" s="46"/>
      <c r="O159" s="46"/>
      <c r="P159" s="18"/>
    </row>
    <row r="160" spans="1:16" s="19" customFormat="1" ht="14.25" customHeight="1">
      <c r="A160" s="43"/>
      <c r="B160" s="44"/>
      <c r="C160" s="45"/>
      <c r="D160" s="45"/>
      <c r="E160" s="45"/>
      <c r="F160" s="45"/>
      <c r="G160" s="45"/>
      <c r="H160" s="45"/>
      <c r="I160" s="46"/>
      <c r="J160" s="46"/>
      <c r="K160" s="47"/>
      <c r="L160" s="48"/>
      <c r="M160" s="47"/>
      <c r="N160" s="46"/>
      <c r="O160" s="46"/>
      <c r="P160" s="18"/>
    </row>
    <row r="161" spans="1:16" s="19" customFormat="1" ht="14.25" customHeight="1">
      <c r="A161" s="43"/>
      <c r="B161" s="44"/>
      <c r="C161" s="45"/>
      <c r="D161" s="45"/>
      <c r="E161" s="45"/>
      <c r="F161" s="45"/>
      <c r="G161" s="45"/>
      <c r="H161" s="45"/>
      <c r="I161" s="46"/>
      <c r="J161" s="46"/>
      <c r="K161" s="47"/>
      <c r="L161" s="48"/>
      <c r="M161" s="47"/>
      <c r="N161" s="46"/>
      <c r="O161" s="46"/>
      <c r="P161" s="18"/>
    </row>
    <row r="162" spans="1:16" s="19" customFormat="1" ht="14.25" customHeight="1">
      <c r="A162" s="43"/>
      <c r="B162" s="44"/>
      <c r="C162" s="45"/>
      <c r="D162" s="45"/>
      <c r="E162" s="45"/>
      <c r="F162" s="45"/>
      <c r="G162" s="45"/>
      <c r="H162" s="45"/>
      <c r="I162" s="46"/>
      <c r="J162" s="46"/>
      <c r="K162" s="47"/>
      <c r="L162" s="48"/>
      <c r="M162" s="47"/>
      <c r="N162" s="46"/>
      <c r="O162" s="46"/>
      <c r="P162" s="18"/>
    </row>
    <row r="163" spans="1:16" s="19" customFormat="1" ht="14.25" customHeight="1">
      <c r="A163" s="43"/>
      <c r="B163" s="44"/>
      <c r="C163" s="45"/>
      <c r="D163" s="45"/>
      <c r="E163" s="45"/>
      <c r="F163" s="45"/>
      <c r="G163" s="45"/>
      <c r="H163" s="45"/>
      <c r="I163" s="46"/>
      <c r="J163" s="46"/>
      <c r="K163" s="47"/>
      <c r="L163" s="48"/>
      <c r="M163" s="47"/>
      <c r="N163" s="46"/>
      <c r="O163" s="46"/>
      <c r="P163" s="18"/>
    </row>
    <row r="164" spans="1:16" s="19" customFormat="1" ht="14.25" customHeight="1">
      <c r="A164" s="43"/>
      <c r="B164" s="44"/>
      <c r="C164" s="45"/>
      <c r="D164" s="45"/>
      <c r="E164" s="45"/>
      <c r="F164" s="45"/>
      <c r="G164" s="45"/>
      <c r="H164" s="45"/>
      <c r="I164" s="46"/>
      <c r="J164" s="46"/>
      <c r="K164" s="47"/>
      <c r="L164" s="48"/>
      <c r="M164" s="47"/>
      <c r="N164" s="46"/>
      <c r="O164" s="46"/>
      <c r="P164" s="18"/>
    </row>
    <row r="165" spans="1:16" s="19" customFormat="1" ht="14.25" customHeight="1">
      <c r="A165" s="43"/>
      <c r="B165" s="44"/>
      <c r="C165" s="45"/>
      <c r="D165" s="45"/>
      <c r="E165" s="45"/>
      <c r="F165" s="45"/>
      <c r="G165" s="45"/>
      <c r="H165" s="45"/>
      <c r="I165" s="46"/>
      <c r="J165" s="46"/>
      <c r="K165" s="47"/>
      <c r="L165" s="48"/>
      <c r="M165" s="47"/>
      <c r="N165" s="46"/>
      <c r="O165" s="46"/>
      <c r="P165" s="18"/>
    </row>
    <row r="166" spans="1:16" s="19" customFormat="1" ht="14.25" customHeight="1">
      <c r="A166" s="43"/>
      <c r="B166" s="44"/>
      <c r="C166" s="45"/>
      <c r="D166" s="45"/>
      <c r="E166" s="45"/>
      <c r="F166" s="45"/>
      <c r="G166" s="45"/>
      <c r="H166" s="45"/>
      <c r="I166" s="46"/>
      <c r="J166" s="46"/>
      <c r="K166" s="47"/>
      <c r="L166" s="48"/>
      <c r="M166" s="47"/>
      <c r="N166" s="46"/>
      <c r="O166" s="46"/>
      <c r="P166" s="18"/>
    </row>
    <row r="167" spans="1:16" s="19" customFormat="1" ht="14.25" customHeight="1">
      <c r="A167" s="43"/>
      <c r="B167" s="44"/>
      <c r="C167" s="45"/>
      <c r="D167" s="45"/>
      <c r="E167" s="45"/>
      <c r="F167" s="45"/>
      <c r="G167" s="45"/>
      <c r="H167" s="45"/>
      <c r="I167" s="46"/>
      <c r="J167" s="46"/>
      <c r="K167" s="47"/>
      <c r="L167" s="48"/>
      <c r="M167" s="47"/>
      <c r="N167" s="46"/>
      <c r="O167" s="46"/>
      <c r="P167" s="18"/>
    </row>
    <row r="168" spans="1:16" s="19" customFormat="1" ht="14.25" customHeight="1">
      <c r="A168" s="43"/>
      <c r="B168" s="44"/>
      <c r="C168" s="45"/>
      <c r="D168" s="45"/>
      <c r="E168" s="45"/>
      <c r="F168" s="45"/>
      <c r="G168" s="45"/>
      <c r="H168" s="45"/>
      <c r="I168" s="46"/>
      <c r="J168" s="46"/>
      <c r="K168" s="47"/>
      <c r="L168" s="48"/>
      <c r="M168" s="47"/>
      <c r="N168" s="46"/>
      <c r="O168" s="46"/>
      <c r="P168" s="18"/>
    </row>
    <row r="169" spans="1:16" s="19" customFormat="1" ht="14.25" customHeight="1">
      <c r="A169" s="43"/>
      <c r="B169" s="44"/>
      <c r="C169" s="45"/>
      <c r="D169" s="45"/>
      <c r="E169" s="45"/>
      <c r="F169" s="45"/>
      <c r="G169" s="45"/>
      <c r="H169" s="45"/>
      <c r="I169" s="46"/>
      <c r="J169" s="46"/>
      <c r="K169" s="47"/>
      <c r="L169" s="48"/>
      <c r="M169" s="47"/>
      <c r="N169" s="46"/>
      <c r="O169" s="46"/>
      <c r="P169" s="18"/>
    </row>
    <row r="170" spans="1:16" s="19" customFormat="1" ht="14.25" customHeight="1">
      <c r="A170" s="43"/>
      <c r="B170" s="44"/>
      <c r="C170" s="45"/>
      <c r="D170" s="45"/>
      <c r="E170" s="45"/>
      <c r="F170" s="45"/>
      <c r="G170" s="45"/>
      <c r="H170" s="45"/>
      <c r="I170" s="46"/>
      <c r="J170" s="46"/>
      <c r="K170" s="47"/>
      <c r="L170" s="48"/>
      <c r="M170" s="47"/>
      <c r="N170" s="46"/>
      <c r="O170" s="46"/>
      <c r="P170" s="18"/>
    </row>
    <row r="171" spans="1:16" s="19" customFormat="1" ht="14.25" customHeight="1">
      <c r="A171" s="43"/>
      <c r="B171" s="44"/>
      <c r="C171" s="45"/>
      <c r="D171" s="45"/>
      <c r="E171" s="45"/>
      <c r="F171" s="45"/>
      <c r="G171" s="45"/>
      <c r="H171" s="45"/>
      <c r="I171" s="46"/>
      <c r="J171" s="46"/>
      <c r="K171" s="47"/>
      <c r="L171" s="48"/>
      <c r="M171" s="47"/>
      <c r="N171" s="46"/>
      <c r="O171" s="46"/>
      <c r="P171" s="18"/>
    </row>
    <row r="172" spans="1:16" s="19" customFormat="1" ht="14.25" customHeight="1">
      <c r="A172" s="43"/>
      <c r="B172" s="44"/>
      <c r="C172" s="45"/>
      <c r="D172" s="45"/>
      <c r="E172" s="45"/>
      <c r="F172" s="45"/>
      <c r="G172" s="45"/>
      <c r="H172" s="45"/>
      <c r="I172" s="46"/>
      <c r="J172" s="46"/>
      <c r="K172" s="47"/>
      <c r="L172" s="48"/>
      <c r="M172" s="47"/>
      <c r="N172" s="46"/>
      <c r="O172" s="46"/>
      <c r="P172" s="18"/>
    </row>
    <row r="173" spans="1:16" s="19" customFormat="1" ht="14.25" customHeight="1">
      <c r="A173" s="43"/>
      <c r="B173" s="44"/>
      <c r="C173" s="45"/>
      <c r="D173" s="45"/>
      <c r="E173" s="45"/>
      <c r="F173" s="45"/>
      <c r="G173" s="45"/>
      <c r="H173" s="45"/>
      <c r="I173" s="46"/>
      <c r="J173" s="46"/>
      <c r="K173" s="47"/>
      <c r="L173" s="48"/>
      <c r="M173" s="47"/>
      <c r="N173" s="46"/>
      <c r="O173" s="46"/>
      <c r="P173" s="18"/>
    </row>
    <row r="174" spans="1:16" s="19" customFormat="1" ht="14.25" customHeight="1">
      <c r="A174" s="43"/>
      <c r="B174" s="44"/>
      <c r="C174" s="45"/>
      <c r="D174" s="45"/>
      <c r="E174" s="45"/>
      <c r="F174" s="45"/>
      <c r="G174" s="45"/>
      <c r="H174" s="45"/>
      <c r="I174" s="46"/>
      <c r="J174" s="46"/>
      <c r="K174" s="47"/>
      <c r="L174" s="48"/>
      <c r="M174" s="47"/>
      <c r="N174" s="46"/>
      <c r="O174" s="46"/>
      <c r="P174" s="18"/>
    </row>
    <row r="175" spans="1:16" s="19" customFormat="1" ht="14.25" customHeight="1">
      <c r="A175" s="43"/>
      <c r="B175" s="44"/>
      <c r="C175" s="45"/>
      <c r="D175" s="45"/>
      <c r="E175" s="45"/>
      <c r="F175" s="45"/>
      <c r="G175" s="45"/>
      <c r="H175" s="45"/>
      <c r="I175" s="46"/>
      <c r="J175" s="46"/>
      <c r="K175" s="47"/>
      <c r="L175" s="48"/>
      <c r="M175" s="47"/>
      <c r="N175" s="46"/>
      <c r="O175" s="46"/>
      <c r="P175" s="18"/>
    </row>
    <row r="176" spans="1:16" s="19" customFormat="1" ht="14.25" customHeight="1">
      <c r="A176" s="43"/>
      <c r="B176" s="44"/>
      <c r="C176" s="45"/>
      <c r="D176" s="45"/>
      <c r="E176" s="45"/>
      <c r="F176" s="45"/>
      <c r="G176" s="45"/>
      <c r="H176" s="45"/>
      <c r="I176" s="46"/>
      <c r="J176" s="46"/>
      <c r="K176" s="47"/>
      <c r="L176" s="48"/>
      <c r="M176" s="47"/>
      <c r="N176" s="46"/>
      <c r="O176" s="46"/>
      <c r="P176" s="18"/>
    </row>
    <row r="177" spans="1:16" s="19" customFormat="1" ht="14.25" customHeight="1">
      <c r="A177" s="43"/>
      <c r="B177" s="44"/>
      <c r="C177" s="45"/>
      <c r="D177" s="45"/>
      <c r="E177" s="45"/>
      <c r="F177" s="45"/>
      <c r="G177" s="45"/>
      <c r="H177" s="45"/>
      <c r="I177" s="46"/>
      <c r="J177" s="46"/>
      <c r="K177" s="47"/>
      <c r="L177" s="48"/>
      <c r="M177" s="47"/>
      <c r="N177" s="46"/>
      <c r="O177" s="46"/>
      <c r="P177" s="18"/>
    </row>
    <row r="178" spans="1:16" s="19" customFormat="1" ht="14.25" customHeight="1">
      <c r="A178" s="43"/>
      <c r="B178" s="44"/>
      <c r="C178" s="45"/>
      <c r="D178" s="45"/>
      <c r="E178" s="45"/>
      <c r="F178" s="45"/>
      <c r="G178" s="45"/>
      <c r="H178" s="45"/>
      <c r="I178" s="46"/>
      <c r="J178" s="46"/>
      <c r="K178" s="47"/>
      <c r="L178" s="48"/>
      <c r="M178" s="47"/>
      <c r="N178" s="46"/>
      <c r="O178" s="46"/>
      <c r="P178" s="18"/>
    </row>
    <row r="179" spans="1:16" s="19" customFormat="1" ht="14.25" customHeight="1">
      <c r="A179" s="43"/>
      <c r="B179" s="44"/>
      <c r="C179" s="45"/>
      <c r="D179" s="45"/>
      <c r="E179" s="45"/>
      <c r="F179" s="45"/>
      <c r="G179" s="45"/>
      <c r="H179" s="45"/>
      <c r="I179" s="46"/>
      <c r="J179" s="46"/>
      <c r="K179" s="47"/>
      <c r="L179" s="48"/>
      <c r="M179" s="47"/>
      <c r="N179" s="46"/>
      <c r="O179" s="46"/>
      <c r="P179" s="18"/>
    </row>
    <row r="180" spans="1:16" s="19" customFormat="1" ht="14.25" customHeight="1">
      <c r="A180" s="43"/>
      <c r="B180" s="44"/>
      <c r="C180" s="45"/>
      <c r="D180" s="45"/>
      <c r="E180" s="45"/>
      <c r="F180" s="45"/>
      <c r="G180" s="45"/>
      <c r="H180" s="45"/>
      <c r="I180" s="46"/>
      <c r="J180" s="46"/>
      <c r="K180" s="47"/>
      <c r="L180" s="48"/>
      <c r="M180" s="47"/>
      <c r="N180" s="46"/>
      <c r="O180" s="46"/>
      <c r="P180" s="18"/>
    </row>
    <row r="181" spans="1:16" s="19" customFormat="1" ht="14.25" customHeight="1">
      <c r="A181" s="43"/>
      <c r="B181" s="44"/>
      <c r="C181" s="45"/>
      <c r="D181" s="45"/>
      <c r="E181" s="45"/>
      <c r="F181" s="45"/>
      <c r="G181" s="45"/>
      <c r="H181" s="45"/>
      <c r="I181" s="46"/>
      <c r="J181" s="46"/>
      <c r="K181" s="47"/>
      <c r="L181" s="48"/>
      <c r="M181" s="47"/>
      <c r="N181" s="46"/>
      <c r="O181" s="46"/>
      <c r="P181" s="18"/>
    </row>
    <row r="182" spans="1:16" s="19" customFormat="1" ht="14.25" customHeight="1">
      <c r="A182" s="43"/>
      <c r="B182" s="44"/>
      <c r="C182" s="45"/>
      <c r="D182" s="45"/>
      <c r="E182" s="45"/>
      <c r="F182" s="45"/>
      <c r="G182" s="45"/>
      <c r="H182" s="45"/>
      <c r="I182" s="46"/>
      <c r="J182" s="46"/>
      <c r="K182" s="47"/>
      <c r="L182" s="48"/>
      <c r="M182" s="47"/>
      <c r="N182" s="46"/>
      <c r="O182" s="46"/>
      <c r="P182" s="18"/>
    </row>
    <row r="183" spans="1:16" s="19" customFormat="1" ht="14.25" customHeight="1">
      <c r="A183" s="43"/>
      <c r="B183" s="44"/>
      <c r="C183" s="45"/>
      <c r="D183" s="45"/>
      <c r="E183" s="45"/>
      <c r="F183" s="45"/>
      <c r="G183" s="45"/>
      <c r="H183" s="45"/>
      <c r="I183" s="46"/>
      <c r="J183" s="46"/>
      <c r="K183" s="47"/>
      <c r="L183" s="48"/>
      <c r="M183" s="47"/>
      <c r="N183" s="46"/>
      <c r="O183" s="46"/>
      <c r="P183" s="18"/>
    </row>
    <row r="184" spans="1:16" s="19" customFormat="1" ht="14.25" customHeight="1">
      <c r="A184" s="43"/>
      <c r="B184" s="44"/>
      <c r="C184" s="45"/>
      <c r="D184" s="45"/>
      <c r="E184" s="45"/>
      <c r="F184" s="45"/>
      <c r="G184" s="45"/>
      <c r="H184" s="45"/>
      <c r="I184" s="46"/>
      <c r="J184" s="46"/>
      <c r="K184" s="47"/>
      <c r="L184" s="48"/>
      <c r="M184" s="47"/>
      <c r="N184" s="46"/>
      <c r="O184" s="46"/>
      <c r="P184" s="18"/>
    </row>
    <row r="185" spans="1:16" s="19" customFormat="1" ht="14.25" customHeight="1">
      <c r="A185" s="43"/>
      <c r="B185" s="44"/>
      <c r="C185" s="45"/>
      <c r="D185" s="45"/>
      <c r="E185" s="45"/>
      <c r="F185" s="45"/>
      <c r="G185" s="45"/>
      <c r="H185" s="45"/>
      <c r="I185" s="46"/>
      <c r="J185" s="46"/>
      <c r="K185" s="47"/>
      <c r="L185" s="48"/>
      <c r="M185" s="47"/>
      <c r="N185" s="46"/>
      <c r="O185" s="46"/>
      <c r="P185" s="18"/>
    </row>
    <row r="186" spans="1:16" s="19" customFormat="1" ht="14.25" customHeight="1">
      <c r="A186" s="43"/>
      <c r="B186" s="44"/>
      <c r="C186" s="45"/>
      <c r="D186" s="45"/>
      <c r="E186" s="45"/>
      <c r="F186" s="45"/>
      <c r="G186" s="45"/>
      <c r="H186" s="45"/>
      <c r="I186" s="46"/>
      <c r="J186" s="46"/>
      <c r="K186" s="47"/>
      <c r="L186" s="48"/>
      <c r="M186" s="47"/>
      <c r="N186" s="46"/>
      <c r="O186" s="46"/>
      <c r="P186" s="18"/>
    </row>
    <row r="187" spans="1:16" s="19" customFormat="1" ht="14.25" customHeight="1">
      <c r="A187" s="43"/>
      <c r="B187" s="44"/>
      <c r="C187" s="45"/>
      <c r="D187" s="45"/>
      <c r="E187" s="45"/>
      <c r="F187" s="45"/>
      <c r="G187" s="45"/>
      <c r="H187" s="45"/>
      <c r="I187" s="46"/>
      <c r="J187" s="46"/>
      <c r="K187" s="47"/>
      <c r="L187" s="48"/>
      <c r="M187" s="47"/>
      <c r="N187" s="46"/>
      <c r="O187" s="46"/>
      <c r="P187" s="18"/>
    </row>
    <row r="188" spans="1:16" s="19" customFormat="1" ht="14.25" customHeight="1">
      <c r="A188" s="43"/>
      <c r="B188" s="44"/>
      <c r="C188" s="45"/>
      <c r="D188" s="45"/>
      <c r="E188" s="45"/>
      <c r="F188" s="45"/>
      <c r="G188" s="45"/>
      <c r="H188" s="45"/>
      <c r="I188" s="46"/>
      <c r="J188" s="46"/>
      <c r="K188" s="47"/>
      <c r="L188" s="48"/>
      <c r="M188" s="47"/>
      <c r="N188" s="46"/>
      <c r="O188" s="46"/>
      <c r="P188" s="18"/>
    </row>
    <row r="189" spans="1:16" s="19" customFormat="1" ht="14.25" customHeight="1">
      <c r="A189" s="43"/>
      <c r="B189" s="44"/>
      <c r="C189" s="45"/>
      <c r="D189" s="45"/>
      <c r="E189" s="45"/>
      <c r="F189" s="45"/>
      <c r="G189" s="45"/>
      <c r="H189" s="45"/>
      <c r="I189" s="46"/>
      <c r="J189" s="46"/>
      <c r="K189" s="47"/>
      <c r="L189" s="48"/>
      <c r="M189" s="47"/>
      <c r="N189" s="46"/>
      <c r="O189" s="46"/>
      <c r="P189" s="18"/>
    </row>
    <row r="190" spans="1:16" s="19" customFormat="1" ht="14.25" customHeight="1">
      <c r="A190" s="43"/>
      <c r="B190" s="44"/>
      <c r="C190" s="45"/>
      <c r="D190" s="45"/>
      <c r="E190" s="45"/>
      <c r="F190" s="45"/>
      <c r="G190" s="45"/>
      <c r="H190" s="45"/>
      <c r="I190" s="46"/>
      <c r="J190" s="46"/>
      <c r="K190" s="47"/>
      <c r="L190" s="48"/>
      <c r="M190" s="47"/>
      <c r="N190" s="46"/>
      <c r="O190" s="46"/>
      <c r="P190" s="18"/>
    </row>
    <row r="191" spans="1:16" s="19" customFormat="1" ht="14.25" customHeight="1">
      <c r="A191" s="43"/>
      <c r="B191" s="44"/>
      <c r="C191" s="45"/>
      <c r="D191" s="45"/>
      <c r="E191" s="45"/>
      <c r="F191" s="45"/>
      <c r="G191" s="45"/>
      <c r="H191" s="45"/>
      <c r="I191" s="46"/>
      <c r="J191" s="46"/>
      <c r="K191" s="47"/>
      <c r="L191" s="48"/>
      <c r="M191" s="47"/>
      <c r="N191" s="46"/>
      <c r="O191" s="46"/>
      <c r="P191" s="18"/>
    </row>
    <row r="192" spans="1:16" s="19" customFormat="1" ht="14.25" customHeight="1">
      <c r="A192" s="43"/>
      <c r="B192" s="44"/>
      <c r="C192" s="45"/>
      <c r="D192" s="45"/>
      <c r="E192" s="45"/>
      <c r="F192" s="45"/>
      <c r="G192" s="45"/>
      <c r="H192" s="45"/>
      <c r="I192" s="46"/>
      <c r="J192" s="46"/>
      <c r="K192" s="47"/>
      <c r="L192" s="48"/>
      <c r="M192" s="47"/>
      <c r="N192" s="46"/>
      <c r="O192" s="46"/>
      <c r="P192" s="18"/>
    </row>
    <row r="193" spans="1:16" s="19" customFormat="1" ht="14.25" customHeight="1">
      <c r="A193" s="43"/>
      <c r="B193" s="44"/>
      <c r="C193" s="45"/>
      <c r="D193" s="45"/>
      <c r="E193" s="45"/>
      <c r="F193" s="45"/>
      <c r="G193" s="45"/>
      <c r="H193" s="45"/>
      <c r="I193" s="46"/>
      <c r="J193" s="46"/>
      <c r="K193" s="47"/>
      <c r="L193" s="48"/>
      <c r="M193" s="47"/>
      <c r="N193" s="46"/>
      <c r="O193" s="46"/>
      <c r="P193" s="18"/>
    </row>
    <row r="194" spans="1:16" s="19" customFormat="1" ht="14.25" customHeight="1">
      <c r="A194" s="43"/>
      <c r="B194" s="44"/>
      <c r="C194" s="45"/>
      <c r="D194" s="45"/>
      <c r="E194" s="45"/>
      <c r="F194" s="45"/>
      <c r="G194" s="45"/>
      <c r="H194" s="45"/>
      <c r="I194" s="46"/>
      <c r="J194" s="46"/>
      <c r="K194" s="47"/>
      <c r="L194" s="48"/>
      <c r="M194" s="47"/>
      <c r="N194" s="46"/>
      <c r="O194" s="46"/>
      <c r="P194" s="18"/>
    </row>
    <row r="195" spans="1:16" s="19" customFormat="1" ht="14.25" customHeight="1">
      <c r="A195" s="43"/>
      <c r="B195" s="44"/>
      <c r="C195" s="45"/>
      <c r="D195" s="45"/>
      <c r="E195" s="45"/>
      <c r="F195" s="45"/>
      <c r="G195" s="45"/>
      <c r="H195" s="45"/>
      <c r="I195" s="46"/>
      <c r="J195" s="46"/>
      <c r="K195" s="47"/>
      <c r="L195" s="48"/>
      <c r="M195" s="47"/>
      <c r="N195" s="46"/>
      <c r="O195" s="46"/>
      <c r="P195" s="18"/>
    </row>
    <row r="196" spans="1:16" s="19" customFormat="1" ht="14.25" customHeight="1">
      <c r="A196" s="43"/>
      <c r="B196" s="44"/>
      <c r="C196" s="45"/>
      <c r="D196" s="45"/>
      <c r="E196" s="45"/>
      <c r="F196" s="45"/>
      <c r="G196" s="45"/>
      <c r="H196" s="45"/>
      <c r="I196" s="46"/>
      <c r="J196" s="46"/>
      <c r="K196" s="47"/>
      <c r="L196" s="48"/>
      <c r="M196" s="47"/>
      <c r="N196" s="46"/>
      <c r="O196" s="46"/>
      <c r="P196" s="18"/>
    </row>
    <row r="197" spans="1:16" s="19" customFormat="1" ht="14.25" customHeight="1">
      <c r="A197" s="43"/>
      <c r="B197" s="44"/>
      <c r="C197" s="45"/>
      <c r="D197" s="45"/>
      <c r="E197" s="45"/>
      <c r="F197" s="45"/>
      <c r="G197" s="45"/>
      <c r="H197" s="45"/>
      <c r="I197" s="46"/>
      <c r="J197" s="46"/>
      <c r="K197" s="47"/>
      <c r="L197" s="48"/>
      <c r="M197" s="47"/>
      <c r="N197" s="46"/>
      <c r="O197" s="46"/>
      <c r="P197" s="18"/>
    </row>
    <row r="198" spans="1:16" s="19" customFormat="1" ht="14.25" customHeight="1">
      <c r="A198" s="43"/>
      <c r="B198" s="44"/>
      <c r="C198" s="45"/>
      <c r="D198" s="45"/>
      <c r="E198" s="45"/>
      <c r="F198" s="45"/>
      <c r="G198" s="45"/>
      <c r="H198" s="45"/>
      <c r="I198" s="46"/>
      <c r="J198" s="46"/>
      <c r="K198" s="47"/>
      <c r="L198" s="48"/>
      <c r="M198" s="47"/>
      <c r="N198" s="46"/>
      <c r="O198" s="46"/>
      <c r="P198" s="18"/>
    </row>
    <row r="199" spans="1:16" s="19" customFormat="1" ht="14.25" customHeight="1">
      <c r="A199" s="43"/>
      <c r="B199" s="44"/>
      <c r="C199" s="45"/>
      <c r="D199" s="45"/>
      <c r="E199" s="45"/>
      <c r="F199" s="45"/>
      <c r="G199" s="45"/>
      <c r="H199" s="45"/>
      <c r="I199" s="46"/>
      <c r="J199" s="46"/>
      <c r="K199" s="47"/>
      <c r="L199" s="48"/>
      <c r="M199" s="47"/>
      <c r="N199" s="46"/>
      <c r="O199" s="46"/>
      <c r="P199" s="18"/>
    </row>
    <row r="200" spans="1:16" s="19" customFormat="1" ht="14.25" customHeight="1">
      <c r="A200" s="43"/>
      <c r="B200" s="44"/>
      <c r="C200" s="45"/>
      <c r="D200" s="45"/>
      <c r="E200" s="45"/>
      <c r="F200" s="45"/>
      <c r="G200" s="45"/>
      <c r="H200" s="45"/>
      <c r="I200" s="46"/>
      <c r="J200" s="46"/>
      <c r="K200" s="47"/>
      <c r="L200" s="48"/>
      <c r="M200" s="47"/>
      <c r="N200" s="46"/>
      <c r="O200" s="46"/>
      <c r="P200" s="18"/>
    </row>
    <row r="201" spans="1:16" s="19" customFormat="1" ht="14.25" customHeight="1">
      <c r="A201" s="43"/>
      <c r="B201" s="44"/>
      <c r="C201" s="45"/>
      <c r="D201" s="45"/>
      <c r="E201" s="45"/>
      <c r="F201" s="45"/>
      <c r="G201" s="45"/>
      <c r="H201" s="45"/>
      <c r="I201" s="46"/>
      <c r="J201" s="46"/>
      <c r="K201" s="47"/>
      <c r="L201" s="48"/>
      <c r="M201" s="47"/>
      <c r="N201" s="46"/>
      <c r="O201" s="46"/>
      <c r="P201" s="18"/>
    </row>
    <row r="202" spans="1:16" s="19" customFormat="1" ht="14.25" customHeight="1">
      <c r="A202" s="43"/>
      <c r="B202" s="44"/>
      <c r="C202" s="45"/>
      <c r="D202" s="45"/>
      <c r="E202" s="45"/>
      <c r="F202" s="45"/>
      <c r="G202" s="45"/>
      <c r="H202" s="45"/>
      <c r="I202" s="46"/>
      <c r="J202" s="46"/>
      <c r="K202" s="47"/>
      <c r="L202" s="48"/>
      <c r="M202" s="47"/>
      <c r="N202" s="46"/>
      <c r="O202" s="46"/>
      <c r="P202" s="18"/>
    </row>
    <row r="203" spans="1:16" s="19" customFormat="1" ht="14.25" customHeight="1">
      <c r="A203" s="43"/>
      <c r="B203" s="44"/>
      <c r="C203" s="45"/>
      <c r="D203" s="45"/>
      <c r="E203" s="45"/>
      <c r="F203" s="45"/>
      <c r="G203" s="45"/>
      <c r="H203" s="45"/>
      <c r="I203" s="46"/>
      <c r="J203" s="46"/>
      <c r="K203" s="47"/>
      <c r="L203" s="48"/>
      <c r="M203" s="47"/>
      <c r="N203" s="46"/>
      <c r="O203" s="46"/>
      <c r="P203" s="18"/>
    </row>
    <row r="204" spans="1:16">
      <c r="A204" s="43"/>
      <c r="B204" s="44"/>
      <c r="C204" s="45"/>
      <c r="D204" s="45"/>
      <c r="E204" s="45"/>
      <c r="F204" s="45"/>
      <c r="G204" s="45"/>
      <c r="H204" s="45"/>
      <c r="I204" s="46"/>
      <c r="J204" s="46"/>
      <c r="K204" s="47"/>
      <c r="L204" s="48"/>
      <c r="M204" s="47"/>
      <c r="N204" s="46"/>
      <c r="O204" s="46"/>
    </row>
  </sheetData>
  <pageMargins left="0.75" right="0.75" top="1" bottom="1" header="0" footer="0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Intro</vt:lpstr>
      <vt:lpstr>Unidades Indexadas</vt:lpstr>
      <vt:lpstr>Unidades Previsionales</vt:lpstr>
      <vt:lpstr>Pesos Nominales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vbuscio</dc:creator>
  <cp:lastModifiedBy>Mathias DeLeon</cp:lastModifiedBy>
  <cp:lastPrinted>2015-08-06T18:14:52Z</cp:lastPrinted>
  <dcterms:created xsi:type="dcterms:W3CDTF">2010-05-27T18:43:39Z</dcterms:created>
  <dcterms:modified xsi:type="dcterms:W3CDTF">2026-08-12T18:39:46Z</dcterms:modified>
</cp:coreProperties>
</file>